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tabRatio="752" firstSheet="1" activeTab="1"/>
  </bookViews>
  <sheets>
    <sheet name="Прейскурант для граждан РБ" sheetId="1" state="hidden" r:id="rId1"/>
    <sheet name="Прейскурант для иностр.граждан" sheetId="2" r:id="rId2"/>
    <sheet name="Медикаменты" sheetId="3" state="hidden" r:id="rId3"/>
    <sheet name="в кассу" sheetId="4" state="hidden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<sst xmlns="http://schemas.openxmlformats.org/spreadsheetml/2006/main" count="205" uniqueCount="109">
  <si>
    <t>№ п/п</t>
  </si>
  <si>
    <t>Единица измерения</t>
  </si>
  <si>
    <t>УТВЕРЖДАЮ:</t>
  </si>
  <si>
    <t>П Р Е Й С К У Р А Н Т</t>
  </si>
  <si>
    <t>исследование</t>
  </si>
  <si>
    <t>Главный врач УЗ "Дятловская ЦРБ"</t>
  </si>
  <si>
    <t>Вата</t>
  </si>
  <si>
    <t>ИТОГО:</t>
  </si>
  <si>
    <t>х</t>
  </si>
  <si>
    <t>Наименование платной медицинской услуги</t>
  </si>
  <si>
    <t>Тариф утвержденный (рубли)</t>
  </si>
  <si>
    <t>Стоимость лекарственных средств и изделий медицинского назначения</t>
  </si>
  <si>
    <t>РАСЧЕТ ЛЕКАРСТВЕННЫХ СРЕДСТВ И ИЗДЕЛИЙ МЕДИЦИНСКОГО НАЗНАЧЕНИЯ</t>
  </si>
  <si>
    <t>Эзофагогастродуоденоскопия</t>
  </si>
  <si>
    <t>Выполнение уреазного теста</t>
  </si>
  <si>
    <t>манипуляция</t>
  </si>
  <si>
    <t>Средство для анестезии: лидокаин (аэрозоль)</t>
  </si>
  <si>
    <t>Средство для снижения рвотного рефлекса: домперидон (лингвальный)</t>
  </si>
  <si>
    <t>Пелёнка одноразовая</t>
  </si>
  <si>
    <t>Средство для мытья эндоскопов и инструментария</t>
  </si>
  <si>
    <t>Средства для дезинфекции эндоскопов и инструментария</t>
  </si>
  <si>
    <t>Резиновые перчатки</t>
  </si>
  <si>
    <t>Салфетки бинтовые</t>
  </si>
  <si>
    <t>Этиловый спирт 70%</t>
  </si>
  <si>
    <t>6.1.3.</t>
  </si>
  <si>
    <t>6.1.3.1.</t>
  </si>
  <si>
    <t>Эндоскопические исследования</t>
  </si>
  <si>
    <t>на видиоэндоскопической системе с функцией хромоскопии</t>
  </si>
  <si>
    <t>6.3.</t>
  </si>
  <si>
    <t>Прочие манипуляции</t>
  </si>
  <si>
    <t>6.3.1.</t>
  </si>
  <si>
    <t>6.3.1.1.</t>
  </si>
  <si>
    <t>6.3.3.</t>
  </si>
  <si>
    <t>6.3.3.1.</t>
  </si>
  <si>
    <t>Взятие биопсийного материала на гистологическое исследование</t>
  </si>
  <si>
    <t>Тариф с учетом стоимости лекарственных средств и изделий медицинского назначения</t>
  </si>
  <si>
    <t>Шприц 20.0</t>
  </si>
  <si>
    <t>Наименование услуг</t>
  </si>
  <si>
    <t>Отпускная цена УЗ "Гродненского областного патологоанатомического бюро" для иностранных граждан</t>
  </si>
  <si>
    <t>Отпускная цена УЗ "Гродненского областного патологоанатомического бюро" для граждан РБ</t>
  </si>
  <si>
    <t>Стоимость исследования:</t>
  </si>
  <si>
    <t>пищевода</t>
  </si>
  <si>
    <t>Желудка</t>
  </si>
  <si>
    <t>Кишечника</t>
  </si>
  <si>
    <t>Бронхов</t>
  </si>
  <si>
    <t>Гортаги</t>
  </si>
  <si>
    <t>Эндометрия (соскоб)</t>
  </si>
  <si>
    <t>Шейка матки</t>
  </si>
  <si>
    <t>Мочевого пузыря</t>
  </si>
  <si>
    <t>Представительной железы</t>
  </si>
  <si>
    <t>Яичника</t>
  </si>
  <si>
    <t>Геморрой и анальные трещины</t>
  </si>
  <si>
    <t>Атерома</t>
  </si>
  <si>
    <t>Носа и придаточных пазух</t>
  </si>
  <si>
    <t>Желчного пузыря</t>
  </si>
  <si>
    <t>Опухоли мягких тканей</t>
  </si>
  <si>
    <t>Патологическое образование на коже, слизистой полости рта, волосистой части головы</t>
  </si>
  <si>
    <t xml:space="preserve">Выполнение уреазного теста </t>
  </si>
  <si>
    <t>Код услуги ЕРИП</t>
  </si>
  <si>
    <t>__________________М.С.Максимович</t>
  </si>
  <si>
    <t>гр.</t>
  </si>
  <si>
    <t>мл.</t>
  </si>
  <si>
    <t>шт.</t>
  </si>
  <si>
    <t>пар</t>
  </si>
  <si>
    <t>об уровне тарифов на платные медицинские услуги в случае их изменения по разделу "Инструментальная диагностика - эндоскопические диагностические исследования" для иностранных граждан</t>
  </si>
  <si>
    <t>об уровне тарифов на платные медицинские услуги в случае их изменения по разделу "Инструментальная диагностика- эндоскопические диагностические исследования"</t>
  </si>
  <si>
    <t>Отпускная цена Дятловской ЦРБ для граждан РБ</t>
  </si>
  <si>
    <t>Отпускная цена Дятловской ЦРБ для иностранных граждан</t>
  </si>
  <si>
    <t>4.1.</t>
  </si>
  <si>
    <t>Эндоскопические диагностические исследования</t>
  </si>
  <si>
    <t>4.1.3.</t>
  </si>
  <si>
    <t>4.1.3.1.</t>
  </si>
  <si>
    <t>4.1.12.</t>
  </si>
  <si>
    <t>4.1.12.1.</t>
  </si>
  <si>
    <t>Ректосигмоколоноскопия</t>
  </si>
  <si>
    <t>4.3.</t>
  </si>
  <si>
    <t>4.3.1.</t>
  </si>
  <si>
    <t>4.3.3.</t>
  </si>
  <si>
    <t>4.3.3.1</t>
  </si>
  <si>
    <t>Салфетки марлевые</t>
  </si>
  <si>
    <t>4.1.3.1. на видиоэндоскопической системе с функцией хромоскопии</t>
  </si>
  <si>
    <t>этиловый спирт</t>
  </si>
  <si>
    <t>гель для исследования</t>
  </si>
  <si>
    <t>средство для нормализации моторики: гиосцина бутилбромид</t>
  </si>
  <si>
    <t>салфетки марлевые</t>
  </si>
  <si>
    <t>вата</t>
  </si>
  <si>
    <t>средства для мытья эндоскопов и инструментария</t>
  </si>
  <si>
    <t>средство для дезинфекции эндоскопов и инструментария</t>
  </si>
  <si>
    <t>резиновые перчатки</t>
  </si>
  <si>
    <t>трусы колоноскопические</t>
  </si>
  <si>
    <t>бахилы для пациента</t>
  </si>
  <si>
    <t>4.1.12.1. на видиоэндоскопической системе с функцией хромоскопии</t>
  </si>
  <si>
    <t>м</t>
  </si>
  <si>
    <t>6.1.3.1. на видиоэндоскопической системе с функцией хромоскопии</t>
  </si>
  <si>
    <t>Перчатки</t>
  </si>
  <si>
    <t>ДЛЯ ИНОСТРАННЫХ ГРАЖДАН</t>
  </si>
  <si>
    <t>простынь одноразовая</t>
  </si>
  <si>
    <t>об уровне тарифов на платные медицинские услуги в случае их изменения по разделу "Инструментальная диагностика - эндоскопические диагностические исследования" для граждан РБ</t>
  </si>
  <si>
    <t>"15" января 2016 года</t>
  </si>
  <si>
    <t>до деноминации</t>
  </si>
  <si>
    <t>после деноминации</t>
  </si>
  <si>
    <t>Экономист                                                                                           М.С.Андруцевич</t>
  </si>
  <si>
    <t>см</t>
  </si>
  <si>
    <t>6.2.14.</t>
  </si>
  <si>
    <t>6.2.14.11</t>
  </si>
  <si>
    <t>_______________О.И.Анцух</t>
  </si>
  <si>
    <t>ДЛЯ ГРАЖДАН ГБ</t>
  </si>
  <si>
    <t>"01" февраля 2023 года</t>
  </si>
  <si>
    <t>Тариф с учетом увеличения на 5%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</si>
</sst>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0.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Calibri"/>
      <family val="2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5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1" fontId="59" fillId="0" borderId="0" xfId="0" applyNumberFormat="1" applyFont="1" applyAlignment="1">
      <alignment wrapText="1"/>
    </xf>
    <xf numFmtId="14" fontId="4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174" fontId="60" fillId="0" borderId="0" xfId="0" applyNumberFormat="1" applyFont="1" applyAlignment="1">
      <alignment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176" fontId="61" fillId="0" borderId="10" xfId="0" applyNumberFormat="1" applyFont="1" applyBorder="1" applyAlignment="1">
      <alignment horizontal="center" vertical="center" wrapText="1"/>
    </xf>
    <xf numFmtId="176" fontId="66" fillId="0" borderId="12" xfId="0" applyNumberFormat="1" applyFont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Border="1" applyAlignment="1">
      <alignment horizontal="center" vertical="center" wrapText="1"/>
    </xf>
    <xf numFmtId="174" fontId="58" fillId="0" borderId="0" xfId="0" applyNumberFormat="1" applyFont="1" applyAlignment="1">
      <alignment/>
    </xf>
    <xf numFmtId="174" fontId="65" fillId="0" borderId="0" xfId="0" applyNumberFormat="1" applyFont="1" applyAlignment="1">
      <alignment/>
    </xf>
    <xf numFmtId="174" fontId="68" fillId="0" borderId="0" xfId="0" applyNumberFormat="1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69" fillId="0" borderId="13" xfId="0" applyNumberFormat="1" applyFont="1" applyBorder="1" applyAlignment="1">
      <alignment horizontal="center" vertical="center" wrapText="1"/>
    </xf>
    <xf numFmtId="1" fontId="6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2" fontId="9" fillId="0" borderId="14" xfId="0" applyNumberFormat="1" applyFont="1" applyBorder="1" applyAlignment="1">
      <alignment horizontal="center" vertical="center" wrapText="1"/>
    </xf>
    <xf numFmtId="2" fontId="70" fillId="0" borderId="14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Border="1" applyAlignment="1">
      <alignment horizontal="center" vertical="center" wrapText="1"/>
    </xf>
    <xf numFmtId="176" fontId="61" fillId="34" borderId="10" xfId="0" applyNumberFormat="1" applyFont="1" applyFill="1" applyBorder="1" applyAlignment="1">
      <alignment horizontal="center" vertical="center" wrapText="1"/>
    </xf>
    <xf numFmtId="176" fontId="61" fillId="34" borderId="11" xfId="0" applyNumberFormat="1" applyFont="1" applyFill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1" fillId="0" borderId="0" xfId="0" applyFont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2" fontId="64" fillId="0" borderId="0" xfId="0" applyNumberFormat="1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B1">
      <selection activeCell="J22" sqref="J22"/>
    </sheetView>
  </sheetViews>
  <sheetFormatPr defaultColWidth="9.140625" defaultRowHeight="15"/>
  <cols>
    <col min="1" max="1" width="10.7109375" style="0" hidden="1" customWidth="1"/>
    <col min="2" max="2" width="11.140625" style="0" customWidth="1"/>
    <col min="3" max="3" width="24.421875" style="0" customWidth="1"/>
    <col min="4" max="4" width="15.7109375" style="0" customWidth="1"/>
    <col min="5" max="5" width="12.140625" style="0" customWidth="1"/>
    <col min="6" max="6" width="10.7109375" style="0" customWidth="1"/>
    <col min="7" max="7" width="11.7109375" style="0" customWidth="1"/>
    <col min="8" max="8" width="14.00390625" style="0" customWidth="1"/>
  </cols>
  <sheetData>
    <row r="1" spans="1:8" ht="16.5" customHeight="1">
      <c r="A1" s="18"/>
      <c r="B1" s="10"/>
      <c r="C1" s="10"/>
      <c r="D1" s="75" t="s">
        <v>2</v>
      </c>
      <c r="E1" s="75"/>
      <c r="F1" s="75"/>
      <c r="G1" s="75"/>
      <c r="H1" s="75"/>
    </row>
    <row r="2" spans="1:8" ht="16.5" customHeight="1">
      <c r="A2" s="18"/>
      <c r="B2" s="10"/>
      <c r="C2" s="10"/>
      <c r="D2" s="76" t="s">
        <v>5</v>
      </c>
      <c r="E2" s="76"/>
      <c r="F2" s="76"/>
      <c r="G2" s="76"/>
      <c r="H2" s="76"/>
    </row>
    <row r="3" spans="1:8" ht="16.5" customHeight="1">
      <c r="A3" s="18"/>
      <c r="B3" s="10"/>
      <c r="C3" s="10"/>
      <c r="D3" s="76" t="s">
        <v>105</v>
      </c>
      <c r="E3" s="76"/>
      <c r="F3" s="76"/>
      <c r="G3" s="76"/>
      <c r="H3" s="76"/>
    </row>
    <row r="4" spans="1:8" ht="16.5" customHeight="1">
      <c r="A4" s="18"/>
      <c r="B4" s="10"/>
      <c r="C4" s="10"/>
      <c r="D4" s="76" t="s">
        <v>107</v>
      </c>
      <c r="E4" s="76"/>
      <c r="F4" s="76"/>
      <c r="G4" s="76"/>
      <c r="H4" s="76"/>
    </row>
    <row r="5" spans="1:7" ht="16.5">
      <c r="A5" s="18"/>
      <c r="B5" s="10"/>
      <c r="C5" s="10"/>
      <c r="D5" s="10"/>
      <c r="E5" s="10"/>
      <c r="F5" s="10"/>
      <c r="G5" s="10"/>
    </row>
    <row r="6" spans="1:8" ht="15" customHeight="1">
      <c r="A6" s="61"/>
      <c r="B6" s="83" t="s">
        <v>3</v>
      </c>
      <c r="C6" s="83"/>
      <c r="D6" s="83"/>
      <c r="E6" s="83"/>
      <c r="F6" s="83"/>
      <c r="G6" s="83"/>
      <c r="H6" s="83"/>
    </row>
    <row r="7" spans="1:8" ht="48" customHeight="1">
      <c r="A7" s="61"/>
      <c r="B7" s="79" t="s">
        <v>97</v>
      </c>
      <c r="C7" s="79"/>
      <c r="D7" s="79"/>
      <c r="E7" s="79"/>
      <c r="F7" s="79"/>
      <c r="G7" s="79"/>
      <c r="H7" s="79"/>
    </row>
    <row r="8" spans="1:8" ht="15.75" customHeight="1">
      <c r="A8" s="57"/>
      <c r="B8" s="84" t="s">
        <v>0</v>
      </c>
      <c r="C8" s="84" t="s">
        <v>9</v>
      </c>
      <c r="D8" s="84" t="s">
        <v>1</v>
      </c>
      <c r="E8" s="84" t="s">
        <v>10</v>
      </c>
      <c r="F8" s="84" t="s">
        <v>108</v>
      </c>
      <c r="G8" s="84" t="s">
        <v>11</v>
      </c>
      <c r="H8" s="84" t="s">
        <v>35</v>
      </c>
    </row>
    <row r="9" spans="1:8" ht="101.25" customHeight="1">
      <c r="A9" s="33" t="s">
        <v>58</v>
      </c>
      <c r="B9" s="84"/>
      <c r="C9" s="84"/>
      <c r="D9" s="84"/>
      <c r="E9" s="84"/>
      <c r="F9" s="84"/>
      <c r="G9" s="84"/>
      <c r="H9" s="84"/>
    </row>
    <row r="10" spans="1:8" ht="16.5" customHeight="1">
      <c r="A10" s="77">
        <v>6</v>
      </c>
      <c r="B10" s="78"/>
      <c r="C10" s="77" t="s">
        <v>26</v>
      </c>
      <c r="D10" s="77"/>
      <c r="E10" s="77"/>
      <c r="F10" s="77"/>
      <c r="G10" s="77"/>
      <c r="H10" s="77"/>
    </row>
    <row r="11" spans="1:8" ht="16.5" customHeight="1">
      <c r="A11" s="77" t="s">
        <v>24</v>
      </c>
      <c r="B11" s="78"/>
      <c r="C11" s="77" t="s">
        <v>13</v>
      </c>
      <c r="D11" s="77"/>
      <c r="E11" s="77"/>
      <c r="F11" s="77"/>
      <c r="G11" s="77"/>
      <c r="H11" s="77"/>
    </row>
    <row r="12" spans="1:8" ht="74.25" customHeight="1">
      <c r="A12" s="4">
        <v>10701</v>
      </c>
      <c r="B12" s="5" t="s">
        <v>25</v>
      </c>
      <c r="C12" s="5" t="s">
        <v>27</v>
      </c>
      <c r="D12" s="5" t="s">
        <v>4</v>
      </c>
      <c r="E12" s="65">
        <v>21.13</v>
      </c>
      <c r="F12" s="65">
        <f>E12*105%</f>
        <v>22.1865</v>
      </c>
      <c r="G12" s="65">
        <f>Медикаменты!F11</f>
        <v>2.4412</v>
      </c>
      <c r="H12" s="65">
        <f>F12+G12</f>
        <v>24.627699999999997</v>
      </c>
    </row>
    <row r="13" spans="1:8" ht="18" customHeight="1">
      <c r="A13" s="4"/>
      <c r="B13" s="68" t="s">
        <v>103</v>
      </c>
      <c r="C13" s="80" t="s">
        <v>74</v>
      </c>
      <c r="D13" s="81"/>
      <c r="E13" s="81"/>
      <c r="F13" s="81"/>
      <c r="G13" s="81"/>
      <c r="H13" s="82"/>
    </row>
    <row r="14" spans="1:8" ht="74.25" customHeight="1">
      <c r="A14" s="4"/>
      <c r="B14" s="5" t="s">
        <v>104</v>
      </c>
      <c r="C14" s="5" t="s">
        <v>27</v>
      </c>
      <c r="D14" s="5" t="s">
        <v>4</v>
      </c>
      <c r="E14" s="65">
        <v>36.77</v>
      </c>
      <c r="F14" s="65">
        <f>E14*105%</f>
        <v>38.60850000000001</v>
      </c>
      <c r="G14" s="65">
        <f>Медикаменты!F41</f>
        <v>2.068</v>
      </c>
      <c r="H14" s="65">
        <f>G14+F14</f>
        <v>40.676500000000004</v>
      </c>
    </row>
    <row r="15" spans="1:8" ht="16.5">
      <c r="A15" s="77" t="s">
        <v>28</v>
      </c>
      <c r="B15" s="78"/>
      <c r="C15" s="77" t="s">
        <v>29</v>
      </c>
      <c r="D15" s="77"/>
      <c r="E15" s="77"/>
      <c r="F15" s="77"/>
      <c r="G15" s="77"/>
      <c r="H15" s="77"/>
    </row>
    <row r="16" spans="1:8" ht="16.5" customHeight="1">
      <c r="A16" s="77" t="s">
        <v>30</v>
      </c>
      <c r="B16" s="77"/>
      <c r="C16" s="77" t="s">
        <v>34</v>
      </c>
      <c r="D16" s="77"/>
      <c r="E16" s="77"/>
      <c r="F16" s="77"/>
      <c r="G16" s="77"/>
      <c r="H16" s="77"/>
    </row>
    <row r="17" spans="1:8" ht="69" customHeight="1">
      <c r="A17" s="4">
        <v>10702</v>
      </c>
      <c r="B17" s="5" t="s">
        <v>31</v>
      </c>
      <c r="C17" s="5" t="s">
        <v>27</v>
      </c>
      <c r="D17" s="5" t="s">
        <v>4</v>
      </c>
      <c r="E17" s="65">
        <v>5.43</v>
      </c>
      <c r="F17" s="65">
        <f>E17*105%</f>
        <v>5.7015</v>
      </c>
      <c r="G17" s="65">
        <v>0</v>
      </c>
      <c r="H17" s="65">
        <f>F17+G17</f>
        <v>5.7015</v>
      </c>
    </row>
    <row r="18" spans="1:8" ht="16.5" customHeight="1">
      <c r="A18" s="77" t="s">
        <v>32</v>
      </c>
      <c r="B18" s="78"/>
      <c r="C18" s="77" t="s">
        <v>14</v>
      </c>
      <c r="D18" s="77"/>
      <c r="E18" s="77"/>
      <c r="F18" s="77"/>
      <c r="G18" s="77"/>
      <c r="H18" s="77"/>
    </row>
    <row r="19" spans="1:8" ht="72" customHeight="1">
      <c r="A19" s="4">
        <v>10703</v>
      </c>
      <c r="B19" s="5" t="s">
        <v>33</v>
      </c>
      <c r="C19" s="5" t="s">
        <v>27</v>
      </c>
      <c r="D19" s="5" t="s">
        <v>15</v>
      </c>
      <c r="E19" s="65">
        <v>7.03</v>
      </c>
      <c r="F19" s="65">
        <f>E19*105%</f>
        <v>7.381500000000001</v>
      </c>
      <c r="G19" s="65">
        <v>0</v>
      </c>
      <c r="H19" s="65">
        <f>F19+G19</f>
        <v>7.381500000000001</v>
      </c>
    </row>
    <row r="20" spans="1:8" ht="16.5">
      <c r="A20" s="18"/>
      <c r="B20" s="12"/>
      <c r="C20" s="8"/>
      <c r="D20" s="8"/>
      <c r="E20" s="8"/>
      <c r="F20" s="8"/>
      <c r="G20" s="8"/>
      <c r="H20" s="9"/>
    </row>
    <row r="21" spans="1:8" ht="16.5" customHeight="1">
      <c r="A21" s="74" t="s">
        <v>101</v>
      </c>
      <c r="B21" s="74"/>
      <c r="C21" s="74"/>
      <c r="D21" s="74"/>
      <c r="E21" s="74"/>
      <c r="F21" s="74"/>
      <c r="G21" s="74"/>
      <c r="H21" s="74"/>
    </row>
    <row r="22" spans="1:8" ht="15">
      <c r="A22" s="18"/>
      <c r="B22" s="18"/>
      <c r="C22" s="18"/>
      <c r="D22" s="18"/>
      <c r="E22" s="18"/>
      <c r="F22" s="18"/>
      <c r="G22" s="18"/>
      <c r="H22" s="18"/>
    </row>
    <row r="23" spans="1:8" ht="15">
      <c r="A23" s="18"/>
      <c r="B23" s="18"/>
      <c r="C23" s="18"/>
      <c r="D23" s="18"/>
      <c r="E23" s="18"/>
      <c r="F23" s="18"/>
      <c r="G23" s="18"/>
      <c r="H23" s="18"/>
    </row>
  </sheetData>
  <sheetProtection/>
  <mergeCells count="25">
    <mergeCell ref="B6:H6"/>
    <mergeCell ref="E8:E9"/>
    <mergeCell ref="F8:F9"/>
    <mergeCell ref="G8:G9"/>
    <mergeCell ref="H8:H9"/>
    <mergeCell ref="B8:B9"/>
    <mergeCell ref="C8:C9"/>
    <mergeCell ref="D8:D9"/>
    <mergeCell ref="A15:B15"/>
    <mergeCell ref="A16:B16"/>
    <mergeCell ref="A18:B18"/>
    <mergeCell ref="A10:B10"/>
    <mergeCell ref="A11:B11"/>
    <mergeCell ref="B7:H7"/>
    <mergeCell ref="C13:H13"/>
    <mergeCell ref="A21:H21"/>
    <mergeCell ref="D1:H1"/>
    <mergeCell ref="D2:H2"/>
    <mergeCell ref="D3:H3"/>
    <mergeCell ref="D4:H4"/>
    <mergeCell ref="C18:H18"/>
    <mergeCell ref="C10:H10"/>
    <mergeCell ref="C11:H11"/>
    <mergeCell ref="C15:H15"/>
    <mergeCell ref="C16:H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0">
      <selection activeCell="B20" sqref="A20:IV20"/>
    </sheetView>
  </sheetViews>
  <sheetFormatPr defaultColWidth="9.140625" defaultRowHeight="15"/>
  <cols>
    <col min="1" max="1" width="10.7109375" style="0" hidden="1" customWidth="1"/>
    <col min="2" max="2" width="9.28125" style="0" customWidth="1"/>
    <col min="3" max="3" width="24.8515625" style="0" customWidth="1"/>
    <col min="4" max="4" width="13.140625" style="0" customWidth="1"/>
    <col min="5" max="5" width="12.57421875" style="0" hidden="1" customWidth="1"/>
    <col min="6" max="6" width="10.28125" style="0" hidden="1" customWidth="1"/>
    <col min="7" max="7" width="13.57421875" style="0" hidden="1" customWidth="1"/>
    <col min="8" max="8" width="14.140625" style="0" customWidth="1"/>
  </cols>
  <sheetData>
    <row r="1" spans="1:8" ht="16.5" customHeight="1">
      <c r="A1" s="18"/>
      <c r="B1" s="10"/>
      <c r="C1" s="10"/>
      <c r="F1" s="75"/>
      <c r="G1" s="75"/>
      <c r="H1" s="75"/>
    </row>
    <row r="2" spans="1:8" ht="16.5" customHeight="1">
      <c r="A2" s="18"/>
      <c r="B2" s="10"/>
      <c r="C2" s="10"/>
      <c r="F2" s="76"/>
      <c r="G2" s="76"/>
      <c r="H2" s="76"/>
    </row>
    <row r="3" spans="1:8" ht="16.5" customHeight="1">
      <c r="A3" s="18"/>
      <c r="B3" s="10"/>
      <c r="C3" s="10"/>
      <c r="F3" s="76"/>
      <c r="G3" s="76"/>
      <c r="H3" s="76"/>
    </row>
    <row r="4" spans="1:8" ht="16.5" customHeight="1">
      <c r="A4" s="18"/>
      <c r="B4" s="10"/>
      <c r="C4" s="10"/>
      <c r="F4" s="76"/>
      <c r="G4" s="76"/>
      <c r="H4" s="76"/>
    </row>
    <row r="5" spans="1:8" ht="16.5">
      <c r="A5" s="18"/>
      <c r="B5" s="10"/>
      <c r="C5" s="10"/>
      <c r="D5" s="11"/>
      <c r="E5" s="10"/>
      <c r="F5" s="10"/>
      <c r="G5" s="85"/>
      <c r="H5" s="85"/>
    </row>
    <row r="6" spans="1:8" ht="15" customHeight="1">
      <c r="A6" s="61"/>
      <c r="B6" s="83" t="s">
        <v>3</v>
      </c>
      <c r="C6" s="83"/>
      <c r="D6" s="83"/>
      <c r="E6" s="83"/>
      <c r="F6" s="83"/>
      <c r="G6" s="83"/>
      <c r="H6" s="83"/>
    </row>
    <row r="7" spans="1:8" ht="54.75" customHeight="1">
      <c r="A7" s="62"/>
      <c r="B7" s="79" t="s">
        <v>64</v>
      </c>
      <c r="C7" s="79"/>
      <c r="D7" s="79"/>
      <c r="E7" s="79"/>
      <c r="F7" s="79"/>
      <c r="G7" s="79"/>
      <c r="H7" s="79"/>
    </row>
    <row r="8" spans="1:8" ht="15.75" customHeight="1">
      <c r="A8" s="88" t="s">
        <v>58</v>
      </c>
      <c r="B8" s="88" t="s">
        <v>0</v>
      </c>
      <c r="C8" s="88" t="s">
        <v>9</v>
      </c>
      <c r="D8" s="88" t="s">
        <v>1</v>
      </c>
      <c r="E8" s="84" t="s">
        <v>10</v>
      </c>
      <c r="F8" s="84" t="str">
        <f>'Прейскурант для граждан РБ'!F8:F9</f>
        <v>Тариф с учетом увеличения на 5%</v>
      </c>
      <c r="G8" s="84" t="s">
        <v>11</v>
      </c>
      <c r="H8" s="84" t="s">
        <v>35</v>
      </c>
    </row>
    <row r="9" spans="1:8" ht="117.75" customHeight="1">
      <c r="A9" s="88"/>
      <c r="B9" s="88"/>
      <c r="C9" s="88"/>
      <c r="D9" s="88"/>
      <c r="E9" s="84"/>
      <c r="F9" s="84"/>
      <c r="G9" s="84"/>
      <c r="H9" s="84"/>
    </row>
    <row r="10" spans="1:8" ht="15" customHeight="1">
      <c r="A10" s="87" t="str">
        <f>'Прейскурант для граждан РБ'!A11:B11</f>
        <v>6.1.3.</v>
      </c>
      <c r="B10" s="89"/>
      <c r="C10" s="87" t="s">
        <v>69</v>
      </c>
      <c r="D10" s="87"/>
      <c r="E10" s="87"/>
      <c r="F10" s="87"/>
      <c r="G10" s="87"/>
      <c r="H10" s="87"/>
    </row>
    <row r="11" spans="1:8" ht="15">
      <c r="A11" s="87" t="str">
        <f>'Прейскурант для граждан РБ'!B12</f>
        <v>6.1.3.1.</v>
      </c>
      <c r="B11" s="89"/>
      <c r="C11" s="87" t="s">
        <v>13</v>
      </c>
      <c r="D11" s="87"/>
      <c r="E11" s="87"/>
      <c r="F11" s="87"/>
      <c r="G11" s="87"/>
      <c r="H11" s="87"/>
    </row>
    <row r="12" spans="1:8" ht="57.75" customHeight="1">
      <c r="A12" s="64">
        <v>10701</v>
      </c>
      <c r="B12" s="34" t="s">
        <v>71</v>
      </c>
      <c r="C12" s="34" t="s">
        <v>27</v>
      </c>
      <c r="D12" s="34" t="s">
        <v>4</v>
      </c>
      <c r="E12" s="65">
        <v>44.99</v>
      </c>
      <c r="F12" s="65">
        <f>E12*105%</f>
        <v>47.23950000000001</v>
      </c>
      <c r="G12" s="65">
        <f>Медикаменты!F26</f>
        <v>2.4701999999999997</v>
      </c>
      <c r="H12" s="65">
        <f>F12+G12</f>
        <v>49.709700000000005</v>
      </c>
    </row>
    <row r="13" spans="1:8" ht="15">
      <c r="A13" s="90" t="s">
        <v>72</v>
      </c>
      <c r="B13" s="89"/>
      <c r="C13" s="87" t="s">
        <v>74</v>
      </c>
      <c r="D13" s="87"/>
      <c r="E13" s="87"/>
      <c r="F13" s="87"/>
      <c r="G13" s="87"/>
      <c r="H13" s="87"/>
    </row>
    <row r="14" spans="1:8" ht="47.25" customHeight="1">
      <c r="A14" s="64"/>
      <c r="B14" s="34" t="s">
        <v>73</v>
      </c>
      <c r="C14" s="34" t="s">
        <v>27</v>
      </c>
      <c r="D14" s="34" t="s">
        <v>4</v>
      </c>
      <c r="E14" s="65">
        <v>90.45</v>
      </c>
      <c r="F14" s="65">
        <f>E14*105%</f>
        <v>94.97250000000001</v>
      </c>
      <c r="G14" s="65">
        <f>Медикаменты!F41</f>
        <v>2.068</v>
      </c>
      <c r="H14" s="65">
        <f>F14+G14</f>
        <v>97.04050000000001</v>
      </c>
    </row>
    <row r="15" spans="1:8" ht="15">
      <c r="A15" s="87" t="s">
        <v>75</v>
      </c>
      <c r="B15" s="89"/>
      <c r="C15" s="87" t="s">
        <v>29</v>
      </c>
      <c r="D15" s="87"/>
      <c r="E15" s="87"/>
      <c r="F15" s="87"/>
      <c r="G15" s="87"/>
      <c r="H15" s="87"/>
    </row>
    <row r="16" spans="1:8" ht="60" customHeight="1">
      <c r="A16" s="64">
        <v>10702</v>
      </c>
      <c r="B16" s="34" t="s">
        <v>76</v>
      </c>
      <c r="C16" s="34" t="s">
        <v>34</v>
      </c>
      <c r="D16" s="34" t="s">
        <v>4</v>
      </c>
      <c r="E16" s="65">
        <v>11.54</v>
      </c>
      <c r="F16" s="65">
        <f>E16*105%</f>
        <v>12.116999999999999</v>
      </c>
      <c r="G16" s="64">
        <v>0</v>
      </c>
      <c r="H16" s="65">
        <f>F16+G16</f>
        <v>12.116999999999999</v>
      </c>
    </row>
    <row r="17" spans="1:8" ht="15">
      <c r="A17" s="87" t="s">
        <v>77</v>
      </c>
      <c r="B17" s="89"/>
      <c r="C17" s="87" t="s">
        <v>14</v>
      </c>
      <c r="D17" s="87"/>
      <c r="E17" s="87"/>
      <c r="F17" s="87"/>
      <c r="G17" s="87"/>
      <c r="H17" s="87"/>
    </row>
    <row r="18" spans="1:8" ht="60" customHeight="1">
      <c r="A18" s="64">
        <v>10703</v>
      </c>
      <c r="B18" s="34" t="s">
        <v>78</v>
      </c>
      <c r="C18" s="34" t="s">
        <v>27</v>
      </c>
      <c r="D18" s="34" t="s">
        <v>15</v>
      </c>
      <c r="E18" s="65">
        <v>15.04</v>
      </c>
      <c r="F18" s="65">
        <f>E18*105%</f>
        <v>15.792</v>
      </c>
      <c r="G18" s="64">
        <v>0</v>
      </c>
      <c r="H18" s="65">
        <f>F18+G18</f>
        <v>15.792</v>
      </c>
    </row>
    <row r="19" spans="1:8" ht="15">
      <c r="A19" s="18"/>
      <c r="B19" s="35"/>
      <c r="C19" s="36"/>
      <c r="D19" s="36"/>
      <c r="E19" s="36"/>
      <c r="F19" s="36"/>
      <c r="G19" s="36"/>
      <c r="H19" s="37"/>
    </row>
    <row r="20" spans="1:8" ht="16.5" customHeight="1">
      <c r="A20" s="63"/>
      <c r="B20" s="86"/>
      <c r="C20" s="86"/>
      <c r="D20" s="86"/>
      <c r="E20" s="86"/>
      <c r="F20" s="86"/>
      <c r="G20" s="86"/>
      <c r="H20" s="86"/>
    </row>
    <row r="21" spans="1:8" ht="15">
      <c r="A21" s="38"/>
      <c r="B21" s="1"/>
      <c r="C21" s="1"/>
      <c r="D21" s="1"/>
      <c r="E21" s="1"/>
      <c r="F21" s="1"/>
      <c r="G21" s="1"/>
      <c r="H21" s="3"/>
    </row>
    <row r="22" spans="1:8" ht="15">
      <c r="A22" s="38"/>
      <c r="B22" s="1"/>
      <c r="C22" s="1"/>
      <c r="D22" s="1"/>
      <c r="E22" s="1"/>
      <c r="F22" s="1"/>
      <c r="G22" s="1"/>
      <c r="H22" s="3"/>
    </row>
    <row r="23" spans="1:8" ht="15">
      <c r="A23" s="38"/>
      <c r="B23" s="1"/>
      <c r="C23" s="1"/>
      <c r="D23" s="1"/>
      <c r="E23" s="1"/>
      <c r="F23" s="1"/>
      <c r="G23" s="1"/>
      <c r="H23" s="3"/>
    </row>
    <row r="24" spans="1:8" ht="15">
      <c r="A24" s="2"/>
      <c r="B24" s="2"/>
      <c r="C24" s="2"/>
      <c r="D24" s="2"/>
      <c r="E24" s="2"/>
      <c r="F24" s="32"/>
      <c r="G24" s="32"/>
      <c r="H24" s="2"/>
    </row>
    <row r="25" spans="1:8" ht="15">
      <c r="A25" s="2"/>
      <c r="B25" s="2"/>
      <c r="C25" s="2"/>
      <c r="D25" s="2"/>
      <c r="E25" s="2"/>
      <c r="F25" s="32"/>
      <c r="G25" s="32"/>
      <c r="H25" s="2"/>
    </row>
  </sheetData>
  <sheetProtection/>
  <mergeCells count="26">
    <mergeCell ref="C15:H15"/>
    <mergeCell ref="C17:H17"/>
    <mergeCell ref="F8:F9"/>
    <mergeCell ref="B7:H7"/>
    <mergeCell ref="D8:D9"/>
    <mergeCell ref="E8:E9"/>
    <mergeCell ref="G8:G9"/>
    <mergeCell ref="H8:H9"/>
    <mergeCell ref="C8:C9"/>
    <mergeCell ref="B8:B9"/>
    <mergeCell ref="B20:H20"/>
    <mergeCell ref="C10:H10"/>
    <mergeCell ref="A8:A9"/>
    <mergeCell ref="A17:B17"/>
    <mergeCell ref="A11:B11"/>
    <mergeCell ref="A15:B15"/>
    <mergeCell ref="A10:B10"/>
    <mergeCell ref="A13:B13"/>
    <mergeCell ref="C11:H11"/>
    <mergeCell ref="C13:H13"/>
    <mergeCell ref="F1:H1"/>
    <mergeCell ref="F2:H2"/>
    <mergeCell ref="F3:H3"/>
    <mergeCell ref="F4:H4"/>
    <mergeCell ref="G5:H5"/>
    <mergeCell ref="B6:H6"/>
  </mergeCells>
  <printOptions/>
  <pageMargins left="0" right="0" top="0" bottom="0" header="0" footer="0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8">
      <selection activeCell="B38" sqref="B38"/>
    </sheetView>
  </sheetViews>
  <sheetFormatPr defaultColWidth="9.140625" defaultRowHeight="15"/>
  <cols>
    <col min="1" max="1" width="8.7109375" style="0" customWidth="1"/>
    <col min="2" max="2" width="44.8515625" style="0" customWidth="1"/>
    <col min="3" max="3" width="7.57421875" style="0" customWidth="1"/>
    <col min="4" max="5" width="11.7109375" style="0" customWidth="1"/>
    <col min="6" max="6" width="11.7109375" style="6" customWidth="1"/>
    <col min="7" max="7" width="8.28125" style="0" customWidth="1"/>
  </cols>
  <sheetData>
    <row r="1" spans="2:6" ht="19.5">
      <c r="B1" s="103" t="s">
        <v>106</v>
      </c>
      <c r="C1" s="103"/>
      <c r="D1" s="103"/>
      <c r="E1" s="103"/>
      <c r="F1" s="103"/>
    </row>
    <row r="2" spans="1:7" s="13" customFormat="1" ht="34.5" customHeight="1">
      <c r="A2" s="101" t="s">
        <v>12</v>
      </c>
      <c r="B2" s="101"/>
      <c r="C2" s="101"/>
      <c r="D2" s="101"/>
      <c r="E2" s="101"/>
      <c r="F2" s="101"/>
      <c r="G2" s="15"/>
    </row>
    <row r="3" spans="1:7" s="13" customFormat="1" ht="15" customHeight="1">
      <c r="A3" s="16">
        <v>6</v>
      </c>
      <c r="B3" s="91" t="s">
        <v>26</v>
      </c>
      <c r="C3" s="91"/>
      <c r="D3" s="91"/>
      <c r="E3" s="91"/>
      <c r="F3" s="91"/>
      <c r="G3" s="15"/>
    </row>
    <row r="4" spans="1:7" s="13" customFormat="1" ht="15" customHeight="1">
      <c r="A4" s="16" t="s">
        <v>24</v>
      </c>
      <c r="B4" s="91" t="s">
        <v>13</v>
      </c>
      <c r="C4" s="91"/>
      <c r="D4" s="91"/>
      <c r="E4" s="91"/>
      <c r="F4" s="91"/>
      <c r="G4" s="15"/>
    </row>
    <row r="5" spans="1:7" s="13" customFormat="1" ht="15" customHeight="1">
      <c r="A5" s="91" t="s">
        <v>25</v>
      </c>
      <c r="B5" s="91" t="s">
        <v>93</v>
      </c>
      <c r="C5" s="91"/>
      <c r="D5" s="92"/>
      <c r="E5" s="92"/>
      <c r="F5" s="92"/>
      <c r="G5" s="15"/>
    </row>
    <row r="6" spans="1:7" s="13" customFormat="1" ht="15" customHeight="1">
      <c r="A6" s="92"/>
      <c r="B6" s="16" t="s">
        <v>23</v>
      </c>
      <c r="C6" s="16" t="s">
        <v>60</v>
      </c>
      <c r="D6" s="17">
        <v>140</v>
      </c>
      <c r="E6" s="41">
        <v>0.0029</v>
      </c>
      <c r="F6" s="42">
        <f>D6*E6</f>
        <v>0.40599999999999997</v>
      </c>
      <c r="G6" s="40"/>
    </row>
    <row r="7" spans="1:7" s="13" customFormat="1" ht="29.25" customHeight="1">
      <c r="A7" s="92"/>
      <c r="B7" s="16" t="s">
        <v>16</v>
      </c>
      <c r="C7" s="16" t="s">
        <v>61</v>
      </c>
      <c r="D7" s="17">
        <v>2</v>
      </c>
      <c r="E7" s="41">
        <v>0.2011</v>
      </c>
      <c r="F7" s="42">
        <f>D7*E7</f>
        <v>0.4022</v>
      </c>
      <c r="G7" s="40"/>
    </row>
    <row r="8" spans="1:7" s="13" customFormat="1" ht="15" customHeight="1">
      <c r="A8" s="92"/>
      <c r="B8" s="16" t="s">
        <v>22</v>
      </c>
      <c r="C8" s="16" t="s">
        <v>102</v>
      </c>
      <c r="D8" s="17">
        <v>30</v>
      </c>
      <c r="E8" s="41">
        <v>0.0021</v>
      </c>
      <c r="F8" s="42">
        <f>D8*E8</f>
        <v>0.063</v>
      </c>
      <c r="G8" s="40"/>
    </row>
    <row r="9" spans="1:7" s="13" customFormat="1" ht="15" customHeight="1">
      <c r="A9" s="92"/>
      <c r="B9" s="16" t="s">
        <v>94</v>
      </c>
      <c r="C9" s="16" t="s">
        <v>63</v>
      </c>
      <c r="D9" s="17">
        <v>2</v>
      </c>
      <c r="E9" s="41">
        <v>0.69</v>
      </c>
      <c r="F9" s="42">
        <f>D9*E9</f>
        <v>1.38</v>
      </c>
      <c r="G9" s="40"/>
    </row>
    <row r="10" spans="1:7" s="13" customFormat="1" ht="15" customHeight="1" thickBot="1">
      <c r="A10" s="92"/>
      <c r="B10" s="16" t="s">
        <v>36</v>
      </c>
      <c r="C10" s="16" t="s">
        <v>62</v>
      </c>
      <c r="D10" s="17">
        <v>1</v>
      </c>
      <c r="E10" s="41">
        <v>0.19</v>
      </c>
      <c r="F10" s="42">
        <f>D10*E10</f>
        <v>0.19</v>
      </c>
      <c r="G10" s="40"/>
    </row>
    <row r="11" spans="1:7" s="13" customFormat="1" ht="15" customHeight="1" thickBot="1">
      <c r="A11" s="93"/>
      <c r="B11" s="31" t="s">
        <v>7</v>
      </c>
      <c r="C11" s="31"/>
      <c r="D11" s="29" t="s">
        <v>8</v>
      </c>
      <c r="E11" s="43" t="s">
        <v>8</v>
      </c>
      <c r="F11" s="73">
        <f>SUM(F6:F10)</f>
        <v>2.4412</v>
      </c>
      <c r="G11" s="48"/>
    </row>
    <row r="12" spans="1:7" s="13" customFormat="1" ht="15" customHeight="1">
      <c r="A12" s="101" t="s">
        <v>95</v>
      </c>
      <c r="B12" s="102"/>
      <c r="C12" s="102"/>
      <c r="D12" s="102"/>
      <c r="E12" s="102"/>
      <c r="F12" s="102"/>
      <c r="G12" s="15"/>
    </row>
    <row r="13" spans="1:7" ht="15.75" customHeight="1">
      <c r="A13" s="16" t="s">
        <v>68</v>
      </c>
      <c r="B13" s="91" t="s">
        <v>26</v>
      </c>
      <c r="C13" s="91"/>
      <c r="D13" s="91"/>
      <c r="E13" s="91"/>
      <c r="F13" s="91"/>
      <c r="G13" s="2"/>
    </row>
    <row r="14" spans="1:7" ht="15.75" customHeight="1">
      <c r="A14" s="16" t="s">
        <v>70</v>
      </c>
      <c r="B14" s="91" t="s">
        <v>13</v>
      </c>
      <c r="C14" s="91"/>
      <c r="D14" s="91"/>
      <c r="E14" s="91"/>
      <c r="F14" s="91"/>
      <c r="G14" s="2"/>
    </row>
    <row r="15" spans="1:6" ht="15.75" customHeight="1">
      <c r="A15" s="91" t="s">
        <v>71</v>
      </c>
      <c r="B15" s="91" t="s">
        <v>80</v>
      </c>
      <c r="C15" s="91"/>
      <c r="D15" s="92"/>
      <c r="E15" s="92"/>
      <c r="F15" s="92"/>
    </row>
    <row r="16" spans="1:6" ht="15.75" customHeight="1">
      <c r="A16" s="92"/>
      <c r="B16" s="16" t="s">
        <v>23</v>
      </c>
      <c r="C16" s="16" t="s">
        <v>60</v>
      </c>
      <c r="D16" s="17">
        <v>150</v>
      </c>
      <c r="E16" s="44">
        <f>E6</f>
        <v>0.0029</v>
      </c>
      <c r="F16" s="42">
        <f>D16*E16</f>
        <v>0.43499999999999994</v>
      </c>
    </row>
    <row r="17" spans="1:6" ht="15.75" customHeight="1">
      <c r="A17" s="92"/>
      <c r="B17" s="16" t="s">
        <v>16</v>
      </c>
      <c r="C17" s="16" t="s">
        <v>61</v>
      </c>
      <c r="D17" s="17">
        <v>2</v>
      </c>
      <c r="E17" s="44">
        <f>E7</f>
        <v>0.2011</v>
      </c>
      <c r="F17" s="42">
        <f aca="true" t="shared" si="0" ref="F17:F25">D17*E17</f>
        <v>0.4022</v>
      </c>
    </row>
    <row r="18" spans="1:6" ht="27" customHeight="1">
      <c r="A18" s="92"/>
      <c r="B18" s="16" t="s">
        <v>17</v>
      </c>
      <c r="C18" s="16" t="s">
        <v>61</v>
      </c>
      <c r="D18" s="17">
        <v>20</v>
      </c>
      <c r="E18" s="41"/>
      <c r="F18" s="42">
        <f t="shared" si="0"/>
        <v>0</v>
      </c>
    </row>
    <row r="19" spans="1:6" ht="15.75" customHeight="1">
      <c r="A19" s="92"/>
      <c r="B19" s="16" t="s">
        <v>79</v>
      </c>
      <c r="C19" s="16" t="s">
        <v>102</v>
      </c>
      <c r="D19" s="17">
        <v>30</v>
      </c>
      <c r="E19" s="44">
        <f>E8</f>
        <v>0.0021</v>
      </c>
      <c r="F19" s="42">
        <f t="shared" si="0"/>
        <v>0.063</v>
      </c>
    </row>
    <row r="20" spans="1:6" ht="15.75" customHeight="1">
      <c r="A20" s="92"/>
      <c r="B20" s="16" t="s">
        <v>6</v>
      </c>
      <c r="C20" s="16" t="s">
        <v>60</v>
      </c>
      <c r="D20" s="17">
        <v>10</v>
      </c>
      <c r="E20" s="41"/>
      <c r="F20" s="42">
        <f t="shared" si="0"/>
        <v>0</v>
      </c>
    </row>
    <row r="21" spans="1:6" ht="15.75" customHeight="1">
      <c r="A21" s="92"/>
      <c r="B21" s="16" t="s">
        <v>18</v>
      </c>
      <c r="C21" s="16" t="s">
        <v>62</v>
      </c>
      <c r="D21" s="17">
        <v>1</v>
      </c>
      <c r="E21" s="41"/>
      <c r="F21" s="42">
        <f t="shared" si="0"/>
        <v>0</v>
      </c>
    </row>
    <row r="22" spans="1:6" ht="15.75" customHeight="1">
      <c r="A22" s="92"/>
      <c r="B22" s="16" t="s">
        <v>19</v>
      </c>
      <c r="C22" s="16" t="s">
        <v>61</v>
      </c>
      <c r="D22" s="17">
        <v>50</v>
      </c>
      <c r="E22" s="41"/>
      <c r="F22" s="42">
        <f t="shared" si="0"/>
        <v>0</v>
      </c>
    </row>
    <row r="23" spans="1:6" ht="15.75" customHeight="1">
      <c r="A23" s="92"/>
      <c r="B23" s="16" t="s">
        <v>20</v>
      </c>
      <c r="C23" s="16" t="s">
        <v>61</v>
      </c>
      <c r="D23" s="17">
        <v>70</v>
      </c>
      <c r="E23" s="41"/>
      <c r="F23" s="42">
        <f t="shared" si="0"/>
        <v>0</v>
      </c>
    </row>
    <row r="24" spans="1:6" ht="15.75" customHeight="1">
      <c r="A24" s="92"/>
      <c r="B24" s="16" t="s">
        <v>21</v>
      </c>
      <c r="C24" s="16" t="s">
        <v>63</v>
      </c>
      <c r="D24" s="17">
        <v>2</v>
      </c>
      <c r="E24" s="71">
        <f>E9</f>
        <v>0.69</v>
      </c>
      <c r="F24" s="42">
        <f t="shared" si="0"/>
        <v>1.38</v>
      </c>
    </row>
    <row r="25" spans="1:6" ht="15.75" customHeight="1" thickBot="1">
      <c r="A25" s="92"/>
      <c r="B25" s="30" t="s">
        <v>36</v>
      </c>
      <c r="C25" s="30" t="s">
        <v>62</v>
      </c>
      <c r="D25" s="27">
        <v>1</v>
      </c>
      <c r="E25" s="72">
        <f>E10</f>
        <v>0.19</v>
      </c>
      <c r="F25" s="45">
        <f t="shared" si="0"/>
        <v>0.19</v>
      </c>
    </row>
    <row r="26" spans="1:6" ht="15.75" customHeight="1" thickBot="1">
      <c r="A26" s="93"/>
      <c r="B26" s="31" t="s">
        <v>7</v>
      </c>
      <c r="C26" s="31"/>
      <c r="D26" s="29" t="s">
        <v>8</v>
      </c>
      <c r="E26" s="43" t="s">
        <v>8</v>
      </c>
      <c r="F26" s="73">
        <f>SUM(F16:F25)</f>
        <v>2.4701999999999997</v>
      </c>
    </row>
    <row r="27" spans="1:7" ht="15.75" customHeight="1">
      <c r="A27" s="27" t="s">
        <v>72</v>
      </c>
      <c r="B27" s="98" t="s">
        <v>74</v>
      </c>
      <c r="C27" s="99"/>
      <c r="D27" s="99"/>
      <c r="E27" s="99"/>
      <c r="F27" s="100"/>
      <c r="G27" s="19"/>
    </row>
    <row r="28" spans="1:6" s="7" customFormat="1" ht="15.75" customHeight="1">
      <c r="A28" s="94" t="s">
        <v>73</v>
      </c>
      <c r="B28" s="91" t="s">
        <v>91</v>
      </c>
      <c r="C28" s="91"/>
      <c r="D28" s="92"/>
      <c r="E28" s="92"/>
      <c r="F28" s="92"/>
    </row>
    <row r="29" spans="1:7" s="7" customFormat="1" ht="15.75" customHeight="1">
      <c r="A29" s="95"/>
      <c r="B29" s="17" t="s">
        <v>81</v>
      </c>
      <c r="C29" s="17" t="s">
        <v>60</v>
      </c>
      <c r="D29" s="17">
        <v>150</v>
      </c>
      <c r="E29" s="42">
        <f>E16</f>
        <v>0.0029</v>
      </c>
      <c r="F29" s="42">
        <f>D29*E29</f>
        <v>0.43499999999999994</v>
      </c>
      <c r="G29" s="46"/>
    </row>
    <row r="30" spans="1:7" s="7" customFormat="1" ht="15.75" customHeight="1">
      <c r="A30" s="95"/>
      <c r="B30" s="17" t="s">
        <v>82</v>
      </c>
      <c r="C30" s="17" t="s">
        <v>61</v>
      </c>
      <c r="D30" s="17">
        <v>10</v>
      </c>
      <c r="E30" s="42"/>
      <c r="F30" s="42">
        <f aca="true" t="shared" si="1" ref="F30:F40">D30*E30</f>
        <v>0</v>
      </c>
      <c r="G30" s="46"/>
    </row>
    <row r="31" spans="1:7" s="7" customFormat="1" ht="15.75" customHeight="1">
      <c r="A31" s="95"/>
      <c r="B31" s="17" t="s">
        <v>83</v>
      </c>
      <c r="C31" s="17" t="s">
        <v>92</v>
      </c>
      <c r="D31" s="17">
        <v>1</v>
      </c>
      <c r="E31" s="42"/>
      <c r="F31" s="42">
        <f t="shared" si="1"/>
        <v>0</v>
      </c>
      <c r="G31" s="46"/>
    </row>
    <row r="32" spans="1:7" s="7" customFormat="1" ht="15.75" customHeight="1">
      <c r="A32" s="95"/>
      <c r="B32" s="17" t="s">
        <v>84</v>
      </c>
      <c r="C32" s="17" t="s">
        <v>102</v>
      </c>
      <c r="D32" s="17">
        <v>30</v>
      </c>
      <c r="E32" s="69">
        <v>0.0021</v>
      </c>
      <c r="F32" s="42">
        <f t="shared" si="1"/>
        <v>0.063</v>
      </c>
      <c r="G32" s="46"/>
    </row>
    <row r="33" spans="1:7" s="7" customFormat="1" ht="15.75">
      <c r="A33" s="95"/>
      <c r="B33" s="17" t="s">
        <v>85</v>
      </c>
      <c r="C33" s="17" t="s">
        <v>60</v>
      </c>
      <c r="D33" s="17">
        <v>10</v>
      </c>
      <c r="E33" s="42"/>
      <c r="F33" s="42">
        <f t="shared" si="1"/>
        <v>0</v>
      </c>
      <c r="G33" s="46"/>
    </row>
    <row r="34" spans="1:7" s="7" customFormat="1" ht="15.75">
      <c r="A34" s="95"/>
      <c r="B34" s="17" t="s">
        <v>96</v>
      </c>
      <c r="C34" s="17" t="s">
        <v>62</v>
      </c>
      <c r="D34" s="17">
        <v>1</v>
      </c>
      <c r="E34" s="42"/>
      <c r="F34" s="42">
        <f t="shared" si="1"/>
        <v>0</v>
      </c>
      <c r="G34" s="46"/>
    </row>
    <row r="35" spans="1:7" s="7" customFormat="1" ht="31.5">
      <c r="A35" s="95"/>
      <c r="B35" s="17" t="s">
        <v>86</v>
      </c>
      <c r="C35" s="17" t="s">
        <v>92</v>
      </c>
      <c r="D35" s="17">
        <v>50</v>
      </c>
      <c r="E35" s="42"/>
      <c r="F35" s="42">
        <f t="shared" si="1"/>
        <v>0</v>
      </c>
      <c r="G35" s="46"/>
    </row>
    <row r="36" spans="1:7" s="7" customFormat="1" ht="31.5">
      <c r="A36" s="95"/>
      <c r="B36" s="17" t="s">
        <v>87</v>
      </c>
      <c r="C36" s="17" t="s">
        <v>92</v>
      </c>
      <c r="D36" s="17">
        <v>70</v>
      </c>
      <c r="E36" s="42"/>
      <c r="F36" s="42">
        <f t="shared" si="1"/>
        <v>0</v>
      </c>
      <c r="G36" s="46"/>
    </row>
    <row r="37" spans="1:7" s="7" customFormat="1" ht="15.75">
      <c r="A37" s="95"/>
      <c r="B37" s="17" t="s">
        <v>88</v>
      </c>
      <c r="C37" s="17" t="s">
        <v>63</v>
      </c>
      <c r="D37" s="17">
        <v>2</v>
      </c>
      <c r="E37" s="42">
        <f>E24</f>
        <v>0.69</v>
      </c>
      <c r="F37" s="42">
        <f t="shared" si="1"/>
        <v>1.38</v>
      </c>
      <c r="G37" s="46"/>
    </row>
    <row r="38" spans="1:7" s="7" customFormat="1" ht="15.75">
      <c r="A38" s="95"/>
      <c r="B38" s="17" t="s">
        <v>89</v>
      </c>
      <c r="C38" s="17" t="s">
        <v>62</v>
      </c>
      <c r="D38" s="17">
        <v>1</v>
      </c>
      <c r="E38" s="42"/>
      <c r="F38" s="42">
        <f t="shared" si="1"/>
        <v>0</v>
      </c>
      <c r="G38" s="46"/>
    </row>
    <row r="39" spans="1:7" s="7" customFormat="1" ht="15.75">
      <c r="A39" s="96"/>
      <c r="B39" s="66" t="s">
        <v>90</v>
      </c>
      <c r="C39" s="27" t="s">
        <v>62</v>
      </c>
      <c r="D39" s="27">
        <v>1</v>
      </c>
      <c r="E39" s="42"/>
      <c r="F39" s="42">
        <f t="shared" si="1"/>
        <v>0</v>
      </c>
      <c r="G39" s="46"/>
    </row>
    <row r="40" spans="1:7" s="7" customFormat="1" ht="16.5" thickBot="1">
      <c r="A40" s="96"/>
      <c r="B40" s="67" t="str">
        <f>B25</f>
        <v>Шприц 20.0</v>
      </c>
      <c r="C40" s="67" t="s">
        <v>62</v>
      </c>
      <c r="D40" s="67">
        <v>1</v>
      </c>
      <c r="E40" s="70">
        <f>E25</f>
        <v>0.19</v>
      </c>
      <c r="F40" s="42">
        <f t="shared" si="1"/>
        <v>0.19</v>
      </c>
      <c r="G40" s="46"/>
    </row>
    <row r="41" spans="1:7" s="28" customFormat="1" ht="16.5" thickBot="1">
      <c r="A41" s="97"/>
      <c r="B41" s="29" t="s">
        <v>7</v>
      </c>
      <c r="C41" s="29" t="s">
        <v>8</v>
      </c>
      <c r="D41" s="29" t="s">
        <v>8</v>
      </c>
      <c r="E41" s="43" t="s">
        <v>8</v>
      </c>
      <c r="F41" s="73">
        <f>SUM(F29:F40)</f>
        <v>2.068</v>
      </c>
      <c r="G41" s="47"/>
    </row>
  </sheetData>
  <sheetProtection/>
  <mergeCells count="14">
    <mergeCell ref="A2:F2"/>
    <mergeCell ref="B13:F13"/>
    <mergeCell ref="B3:F3"/>
    <mergeCell ref="B4:F4"/>
    <mergeCell ref="B1:F1"/>
    <mergeCell ref="B14:F14"/>
    <mergeCell ref="B15:F15"/>
    <mergeCell ref="A15:A26"/>
    <mergeCell ref="A28:A41"/>
    <mergeCell ref="B27:F27"/>
    <mergeCell ref="B28:F28"/>
    <mergeCell ref="A5:A11"/>
    <mergeCell ref="B5:F5"/>
    <mergeCell ref="A12:F12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4.140625" style="0" customWidth="1"/>
    <col min="4" max="4" width="12.28125" style="0" customWidth="1"/>
    <col min="5" max="5" width="10.00390625" style="0" customWidth="1"/>
    <col min="6" max="6" width="12.28125" style="0" customWidth="1"/>
    <col min="7" max="7" width="10.8515625" style="0" customWidth="1"/>
    <col min="8" max="8" width="11.8515625" style="0" customWidth="1"/>
    <col min="9" max="9" width="10.57421875" style="0" customWidth="1"/>
    <col min="10" max="10" width="10.8515625" style="0" customWidth="1"/>
    <col min="11" max="11" width="10.28125" style="0" customWidth="1"/>
  </cols>
  <sheetData>
    <row r="1" spans="1:10" ht="12.75" customHeight="1">
      <c r="A1" s="25"/>
      <c r="B1" s="25"/>
      <c r="C1" s="25"/>
      <c r="D1" s="25"/>
      <c r="E1" s="25"/>
      <c r="F1" s="111" t="s">
        <v>2</v>
      </c>
      <c r="G1" s="111"/>
      <c r="H1" s="111"/>
      <c r="I1" s="111"/>
      <c r="J1" s="111"/>
    </row>
    <row r="2" spans="1:10" ht="12.75" customHeight="1">
      <c r="A2" s="25"/>
      <c r="B2" s="25"/>
      <c r="C2" s="25"/>
      <c r="D2" s="25"/>
      <c r="E2" s="25"/>
      <c r="F2" s="112" t="s">
        <v>5</v>
      </c>
      <c r="G2" s="112"/>
      <c r="H2" s="112"/>
      <c r="I2" s="112"/>
      <c r="J2" s="112"/>
    </row>
    <row r="3" spans="1:10" ht="12.75" customHeight="1">
      <c r="A3" s="25"/>
      <c r="B3" s="25"/>
      <c r="C3" s="25"/>
      <c r="D3" s="25"/>
      <c r="E3" s="25"/>
      <c r="F3" s="112" t="s">
        <v>59</v>
      </c>
      <c r="G3" s="112"/>
      <c r="H3" s="112"/>
      <c r="I3" s="112"/>
      <c r="J3" s="112"/>
    </row>
    <row r="4" spans="1:10" ht="12.75" customHeight="1">
      <c r="A4" s="25"/>
      <c r="B4" s="25"/>
      <c r="C4" s="25"/>
      <c r="D4" s="25"/>
      <c r="E4" s="25"/>
      <c r="F4" s="113" t="s">
        <v>98</v>
      </c>
      <c r="G4" s="113"/>
      <c r="H4" s="113"/>
      <c r="I4" s="113"/>
      <c r="J4" s="113"/>
    </row>
    <row r="5" spans="1:10" ht="12.75" customHeight="1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35.25" customHeight="1">
      <c r="A6" s="123" t="s">
        <v>65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1" ht="54.75" customHeight="1">
      <c r="A7" s="116" t="s">
        <v>0</v>
      </c>
      <c r="B7" s="118" t="s">
        <v>37</v>
      </c>
      <c r="C7" s="119"/>
      <c r="D7" s="107" t="s">
        <v>38</v>
      </c>
      <c r="E7" s="108"/>
      <c r="F7" s="107" t="s">
        <v>39</v>
      </c>
      <c r="G7" s="108"/>
      <c r="H7" s="107" t="s">
        <v>66</v>
      </c>
      <c r="I7" s="108"/>
      <c r="J7" s="107" t="s">
        <v>67</v>
      </c>
      <c r="K7" s="108"/>
    </row>
    <row r="8" spans="1:11" ht="21" customHeight="1">
      <c r="A8" s="117"/>
      <c r="B8" s="120"/>
      <c r="C8" s="121"/>
      <c r="D8" s="26" t="s">
        <v>99</v>
      </c>
      <c r="E8" s="26" t="s">
        <v>100</v>
      </c>
      <c r="F8" s="26" t="s">
        <v>99</v>
      </c>
      <c r="G8" s="26" t="s">
        <v>100</v>
      </c>
      <c r="H8" s="26" t="s">
        <v>99</v>
      </c>
      <c r="I8" s="26" t="s">
        <v>100</v>
      </c>
      <c r="J8" s="26" t="s">
        <v>99</v>
      </c>
      <c r="K8" s="33" t="s">
        <v>100</v>
      </c>
    </row>
    <row r="9" spans="1:11" ht="13.5" customHeight="1">
      <c r="A9" s="22">
        <v>1</v>
      </c>
      <c r="B9" s="114">
        <v>2</v>
      </c>
      <c r="C9" s="115"/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</row>
    <row r="10" spans="1:11" s="20" customFormat="1" ht="13.5" customHeight="1">
      <c r="A10" s="49">
        <v>1</v>
      </c>
      <c r="B10" s="104" t="s">
        <v>13</v>
      </c>
      <c r="C10" s="105"/>
      <c r="D10" s="105"/>
      <c r="E10" s="105"/>
      <c r="F10" s="105"/>
      <c r="G10" s="109"/>
      <c r="H10" s="53" t="e">
        <f>'Прейскурант для граждан РБ'!#REF!</f>
        <v>#REF!</v>
      </c>
      <c r="I10" s="58">
        <f>'Прейскурант для граждан РБ'!H12</f>
        <v>24.627699999999997</v>
      </c>
      <c r="J10" s="53" t="e">
        <f>'Прейскурант для иностр.граждан'!#REF!</f>
        <v>#REF!</v>
      </c>
      <c r="K10" s="60">
        <f>'Прейскурант для иностр.граждан'!H12</f>
        <v>49.709700000000005</v>
      </c>
    </row>
    <row r="11" spans="1:11" s="21" customFormat="1" ht="13.5" customHeight="1">
      <c r="A11" s="49">
        <v>2</v>
      </c>
      <c r="B11" s="104" t="s">
        <v>34</v>
      </c>
      <c r="C11" s="105"/>
      <c r="D11" s="105"/>
      <c r="E11" s="105"/>
      <c r="F11" s="105"/>
      <c r="G11" s="109"/>
      <c r="H11" s="54" t="e">
        <f>'Прейскурант для граждан РБ'!#REF!</f>
        <v>#REF!</v>
      </c>
      <c r="I11" s="59">
        <f>'Прейскурант для граждан РБ'!H17</f>
        <v>5.7015</v>
      </c>
      <c r="J11" s="53" t="e">
        <f>'Прейскурант для иностр.граждан'!#REF!</f>
        <v>#REF!</v>
      </c>
      <c r="K11" s="60">
        <f>'Прейскурант для иностр.граждан'!H16</f>
        <v>12.116999999999999</v>
      </c>
    </row>
    <row r="12" spans="1:11" s="21" customFormat="1" ht="13.5" customHeight="1">
      <c r="A12" s="49">
        <v>3</v>
      </c>
      <c r="B12" s="104" t="s">
        <v>57</v>
      </c>
      <c r="C12" s="105"/>
      <c r="D12" s="105"/>
      <c r="E12" s="105"/>
      <c r="F12" s="105"/>
      <c r="G12" s="109"/>
      <c r="H12" s="54" t="e">
        <f>'Прейскурант для граждан РБ'!#REF!</f>
        <v>#REF!</v>
      </c>
      <c r="I12" s="59">
        <f>'Прейскурант для граждан РБ'!H19</f>
        <v>7.381500000000001</v>
      </c>
      <c r="J12" s="53" t="e">
        <f>'Прейскурант для иностр.граждан'!#REF!</f>
        <v>#REF!</v>
      </c>
      <c r="K12" s="60">
        <f>'Прейскурант для иностр.граждан'!H18</f>
        <v>15.792</v>
      </c>
    </row>
    <row r="13" spans="1:11" s="21" customFormat="1" ht="13.5" customHeight="1">
      <c r="A13" s="49">
        <v>4</v>
      </c>
      <c r="B13" s="104" t="s">
        <v>74</v>
      </c>
      <c r="C13" s="105"/>
      <c r="D13" s="105"/>
      <c r="E13" s="105"/>
      <c r="F13" s="105"/>
      <c r="G13" s="109"/>
      <c r="H13" s="54"/>
      <c r="I13" s="55"/>
      <c r="J13" s="53" t="e">
        <f>'Прейскурант для иностр.граждан'!#REF!</f>
        <v>#REF!</v>
      </c>
      <c r="K13" s="60">
        <f>'Прейскурант для иностр.граждан'!H14</f>
        <v>97.04050000000001</v>
      </c>
    </row>
    <row r="14" spans="1:11" s="21" customFormat="1" ht="13.5" customHeight="1">
      <c r="A14" s="104" t="s">
        <v>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s="21" customFormat="1" ht="13.5" customHeight="1">
      <c r="A15" s="49">
        <v>1</v>
      </c>
      <c r="B15" s="49" t="s">
        <v>41</v>
      </c>
      <c r="C15" s="16" t="s">
        <v>4</v>
      </c>
      <c r="D15" s="49">
        <v>227800</v>
      </c>
      <c r="E15" s="56">
        <f>D15/10000</f>
        <v>22.78</v>
      </c>
      <c r="F15" s="51">
        <v>70200</v>
      </c>
      <c r="G15" s="56">
        <f>F15/10000</f>
        <v>7.02</v>
      </c>
      <c r="H15" s="51"/>
      <c r="I15" s="52"/>
      <c r="J15" s="53"/>
      <c r="K15" s="50"/>
    </row>
    <row r="16" spans="1:11" s="21" customFormat="1" ht="13.5" customHeight="1">
      <c r="A16" s="49">
        <v>2</v>
      </c>
      <c r="B16" s="49" t="s">
        <v>42</v>
      </c>
      <c r="C16" s="16" t="s">
        <v>4</v>
      </c>
      <c r="D16" s="49">
        <v>341700</v>
      </c>
      <c r="E16" s="56">
        <f aca="true" t="shared" si="0" ref="E16:E30">D16/10000</f>
        <v>34.17</v>
      </c>
      <c r="F16" s="51">
        <v>105300</v>
      </c>
      <c r="G16" s="56">
        <f aca="true" t="shared" si="1" ref="G16:G30">F16/10000</f>
        <v>10.53</v>
      </c>
      <c r="H16" s="51"/>
      <c r="I16" s="52"/>
      <c r="J16" s="51"/>
      <c r="K16" s="50"/>
    </row>
    <row r="17" spans="1:11" s="21" customFormat="1" ht="13.5" customHeight="1">
      <c r="A17" s="49">
        <v>3</v>
      </c>
      <c r="B17" s="49" t="s">
        <v>43</v>
      </c>
      <c r="C17" s="16" t="s">
        <v>4</v>
      </c>
      <c r="D17" s="49">
        <v>113900</v>
      </c>
      <c r="E17" s="56">
        <f t="shared" si="0"/>
        <v>11.39</v>
      </c>
      <c r="F17" s="51">
        <v>35100</v>
      </c>
      <c r="G17" s="56">
        <f t="shared" si="1"/>
        <v>3.51</v>
      </c>
      <c r="H17" s="51"/>
      <c r="I17" s="52"/>
      <c r="J17" s="51"/>
      <c r="K17" s="50"/>
    </row>
    <row r="18" spans="1:11" s="21" customFormat="1" ht="13.5" customHeight="1">
      <c r="A18" s="49">
        <v>4</v>
      </c>
      <c r="B18" s="49" t="s">
        <v>44</v>
      </c>
      <c r="C18" s="16" t="s">
        <v>4</v>
      </c>
      <c r="D18" s="49">
        <v>113900</v>
      </c>
      <c r="E18" s="56">
        <f t="shared" si="0"/>
        <v>11.39</v>
      </c>
      <c r="F18" s="51">
        <v>35100</v>
      </c>
      <c r="G18" s="56">
        <f t="shared" si="1"/>
        <v>3.51</v>
      </c>
      <c r="H18" s="51"/>
      <c r="I18" s="52"/>
      <c r="J18" s="51"/>
      <c r="K18" s="50"/>
    </row>
    <row r="19" spans="1:11" s="21" customFormat="1" ht="13.5" customHeight="1">
      <c r="A19" s="49">
        <v>5</v>
      </c>
      <c r="B19" s="49" t="s">
        <v>45</v>
      </c>
      <c r="C19" s="16" t="s">
        <v>4</v>
      </c>
      <c r="D19" s="49">
        <v>227800</v>
      </c>
      <c r="E19" s="56">
        <f t="shared" si="0"/>
        <v>22.78</v>
      </c>
      <c r="F19" s="51">
        <v>70200</v>
      </c>
      <c r="G19" s="56">
        <f t="shared" si="1"/>
        <v>7.02</v>
      </c>
      <c r="H19" s="51"/>
      <c r="I19" s="52"/>
      <c r="J19" s="51"/>
      <c r="K19" s="50"/>
    </row>
    <row r="20" spans="1:11" s="21" customFormat="1" ht="13.5" customHeight="1">
      <c r="A20" s="49">
        <v>6</v>
      </c>
      <c r="B20" s="49" t="s">
        <v>46</v>
      </c>
      <c r="C20" s="16" t="s">
        <v>4</v>
      </c>
      <c r="D20" s="49">
        <v>341700</v>
      </c>
      <c r="E20" s="56">
        <f t="shared" si="0"/>
        <v>34.17</v>
      </c>
      <c r="F20" s="51">
        <v>105300</v>
      </c>
      <c r="G20" s="56">
        <f t="shared" si="1"/>
        <v>10.53</v>
      </c>
      <c r="H20" s="51"/>
      <c r="I20" s="52"/>
      <c r="J20" s="51"/>
      <c r="K20" s="50"/>
    </row>
    <row r="21" spans="1:11" s="21" customFormat="1" ht="13.5" customHeight="1">
      <c r="A21" s="49">
        <v>7</v>
      </c>
      <c r="B21" s="49" t="s">
        <v>47</v>
      </c>
      <c r="C21" s="16" t="s">
        <v>4</v>
      </c>
      <c r="D21" s="49">
        <v>227800</v>
      </c>
      <c r="E21" s="56">
        <f t="shared" si="0"/>
        <v>22.78</v>
      </c>
      <c r="F21" s="51">
        <v>70200</v>
      </c>
      <c r="G21" s="56">
        <f t="shared" si="1"/>
        <v>7.02</v>
      </c>
      <c r="H21" s="51"/>
      <c r="I21" s="52"/>
      <c r="J21" s="51"/>
      <c r="K21" s="50"/>
    </row>
    <row r="22" spans="1:11" s="21" customFormat="1" ht="13.5" customHeight="1">
      <c r="A22" s="49">
        <v>8</v>
      </c>
      <c r="B22" s="49" t="s">
        <v>48</v>
      </c>
      <c r="C22" s="16" t="s">
        <v>4</v>
      </c>
      <c r="D22" s="49">
        <v>227800</v>
      </c>
      <c r="E22" s="56">
        <f t="shared" si="0"/>
        <v>22.78</v>
      </c>
      <c r="F22" s="51">
        <v>70200</v>
      </c>
      <c r="G22" s="56">
        <f t="shared" si="1"/>
        <v>7.02</v>
      </c>
      <c r="H22" s="51"/>
      <c r="I22" s="52"/>
      <c r="J22" s="51"/>
      <c r="K22" s="50"/>
    </row>
    <row r="23" spans="1:11" s="21" customFormat="1" ht="13.5" customHeight="1">
      <c r="A23" s="49">
        <v>9</v>
      </c>
      <c r="B23" s="49" t="s">
        <v>49</v>
      </c>
      <c r="C23" s="16" t="s">
        <v>4</v>
      </c>
      <c r="D23" s="49">
        <v>455600</v>
      </c>
      <c r="E23" s="56">
        <f t="shared" si="0"/>
        <v>45.56</v>
      </c>
      <c r="F23" s="51">
        <v>140400</v>
      </c>
      <c r="G23" s="56">
        <f t="shared" si="1"/>
        <v>14.04</v>
      </c>
      <c r="H23" s="51"/>
      <c r="I23" s="52"/>
      <c r="J23" s="51"/>
      <c r="K23" s="50"/>
    </row>
    <row r="24" spans="1:11" s="21" customFormat="1" ht="13.5" customHeight="1">
      <c r="A24" s="49">
        <v>10</v>
      </c>
      <c r="B24" s="49" t="s">
        <v>50</v>
      </c>
      <c r="C24" s="16" t="s">
        <v>4</v>
      </c>
      <c r="D24" s="49">
        <v>341700</v>
      </c>
      <c r="E24" s="56">
        <f t="shared" si="0"/>
        <v>34.17</v>
      </c>
      <c r="F24" s="51">
        <v>105300</v>
      </c>
      <c r="G24" s="56">
        <f t="shared" si="1"/>
        <v>10.53</v>
      </c>
      <c r="H24" s="51"/>
      <c r="I24" s="52"/>
      <c r="J24" s="51"/>
      <c r="K24" s="50"/>
    </row>
    <row r="25" spans="1:11" s="21" customFormat="1" ht="18" customHeight="1">
      <c r="A25" s="49">
        <v>11</v>
      </c>
      <c r="B25" s="49" t="s">
        <v>51</v>
      </c>
      <c r="C25" s="16" t="s">
        <v>4</v>
      </c>
      <c r="D25" s="49">
        <v>227800</v>
      </c>
      <c r="E25" s="56">
        <f t="shared" si="0"/>
        <v>22.78</v>
      </c>
      <c r="F25" s="51">
        <v>70200</v>
      </c>
      <c r="G25" s="56">
        <f t="shared" si="1"/>
        <v>7.02</v>
      </c>
      <c r="H25" s="51"/>
      <c r="I25" s="52"/>
      <c r="J25" s="51"/>
      <c r="K25" s="50"/>
    </row>
    <row r="26" spans="1:11" s="21" customFormat="1" ht="18" customHeight="1">
      <c r="A26" s="49">
        <v>12</v>
      </c>
      <c r="B26" s="49" t="s">
        <v>52</v>
      </c>
      <c r="C26" s="16" t="s">
        <v>4</v>
      </c>
      <c r="D26" s="49">
        <v>227800</v>
      </c>
      <c r="E26" s="56">
        <f t="shared" si="0"/>
        <v>22.78</v>
      </c>
      <c r="F26" s="51">
        <v>70200</v>
      </c>
      <c r="G26" s="56">
        <f t="shared" si="1"/>
        <v>7.02</v>
      </c>
      <c r="H26" s="51"/>
      <c r="I26" s="52"/>
      <c r="J26" s="51"/>
      <c r="K26" s="50"/>
    </row>
    <row r="27" spans="1:11" s="21" customFormat="1" ht="16.5" customHeight="1">
      <c r="A27" s="49">
        <v>13</v>
      </c>
      <c r="B27" s="49" t="s">
        <v>53</v>
      </c>
      <c r="C27" s="16" t="s">
        <v>4</v>
      </c>
      <c r="D27" s="49">
        <v>455600</v>
      </c>
      <c r="E27" s="56">
        <f t="shared" si="0"/>
        <v>45.56</v>
      </c>
      <c r="F27" s="51">
        <v>140400</v>
      </c>
      <c r="G27" s="56">
        <f t="shared" si="1"/>
        <v>14.04</v>
      </c>
      <c r="H27" s="51"/>
      <c r="I27" s="52"/>
      <c r="J27" s="51"/>
      <c r="K27" s="50"/>
    </row>
    <row r="28" spans="1:11" s="21" customFormat="1" ht="13.5" customHeight="1">
      <c r="A28" s="49">
        <v>14</v>
      </c>
      <c r="B28" s="49" t="s">
        <v>54</v>
      </c>
      <c r="C28" s="16" t="s">
        <v>4</v>
      </c>
      <c r="D28" s="49">
        <v>569500</v>
      </c>
      <c r="E28" s="56">
        <f t="shared" si="0"/>
        <v>56.95</v>
      </c>
      <c r="F28" s="51">
        <v>175500</v>
      </c>
      <c r="G28" s="56">
        <f t="shared" si="1"/>
        <v>17.55</v>
      </c>
      <c r="H28" s="51"/>
      <c r="I28" s="52"/>
      <c r="J28" s="51"/>
      <c r="K28" s="50"/>
    </row>
    <row r="29" spans="1:11" s="21" customFormat="1" ht="13.5" customHeight="1">
      <c r="A29" s="49">
        <v>15</v>
      </c>
      <c r="B29" s="49" t="s">
        <v>55</v>
      </c>
      <c r="C29" s="16" t="s">
        <v>4</v>
      </c>
      <c r="D29" s="49">
        <v>341700</v>
      </c>
      <c r="E29" s="56">
        <f t="shared" si="0"/>
        <v>34.17</v>
      </c>
      <c r="F29" s="51">
        <v>105300</v>
      </c>
      <c r="G29" s="56">
        <f t="shared" si="1"/>
        <v>10.53</v>
      </c>
      <c r="H29" s="51"/>
      <c r="I29" s="52"/>
      <c r="J29" s="51"/>
      <c r="K29" s="50"/>
    </row>
    <row r="30" spans="1:11" s="21" customFormat="1" ht="43.5" customHeight="1">
      <c r="A30" s="49">
        <v>16</v>
      </c>
      <c r="B30" s="49" t="s">
        <v>56</v>
      </c>
      <c r="C30" s="16" t="s">
        <v>4</v>
      </c>
      <c r="D30" s="49">
        <v>341700</v>
      </c>
      <c r="E30" s="56">
        <f t="shared" si="0"/>
        <v>34.17</v>
      </c>
      <c r="F30" s="51">
        <v>105300</v>
      </c>
      <c r="G30" s="56">
        <f t="shared" si="1"/>
        <v>10.53</v>
      </c>
      <c r="H30" s="51"/>
      <c r="I30" s="52"/>
      <c r="J30" s="51"/>
      <c r="K30" s="50"/>
    </row>
    <row r="31" spans="1:10" s="21" customFormat="1" ht="16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s="21" customFormat="1" ht="16.5" customHeight="1">
      <c r="A32" s="110">
        <f>'Прейскурант для иностр.граждан'!A20:H20</f>
        <v>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0" s="21" customFormat="1" ht="16.5" customHeight="1">
      <c r="A33" s="24"/>
      <c r="B33" s="24"/>
      <c r="C33" s="24"/>
      <c r="D33" s="24"/>
      <c r="E33" s="39"/>
      <c r="F33" s="24"/>
      <c r="G33" s="39"/>
      <c r="H33" s="24"/>
      <c r="I33" s="39"/>
      <c r="J33" s="24"/>
    </row>
    <row r="34" spans="1:10" s="21" customFormat="1" ht="16.5" customHeight="1">
      <c r="A34" s="24"/>
      <c r="B34" s="24"/>
      <c r="C34" s="24"/>
      <c r="D34" s="24"/>
      <c r="E34" s="39"/>
      <c r="F34" s="24"/>
      <c r="G34" s="39"/>
      <c r="H34" s="24"/>
      <c r="I34" s="39"/>
      <c r="J34" s="24"/>
    </row>
    <row r="35" spans="1:10" ht="15" customHeight="1">
      <c r="A35" s="24"/>
      <c r="B35" s="24"/>
      <c r="C35" s="24"/>
      <c r="D35" s="24"/>
      <c r="E35" s="39"/>
      <c r="F35" s="24"/>
      <c r="G35" s="39"/>
      <c r="H35" s="24"/>
      <c r="I35" s="39"/>
      <c r="J35" s="24"/>
    </row>
    <row r="36" spans="1:10" ht="18.75">
      <c r="A36" s="24"/>
      <c r="B36" s="24"/>
      <c r="C36" s="24"/>
      <c r="D36" s="24"/>
      <c r="E36" s="39"/>
      <c r="F36" s="24"/>
      <c r="G36" s="39"/>
      <c r="H36" s="24"/>
      <c r="I36" s="39"/>
      <c r="J36" s="24"/>
    </row>
    <row r="37" spans="1:10" ht="18.75">
      <c r="A37" s="24"/>
      <c r="B37" s="24"/>
      <c r="C37" s="24"/>
      <c r="D37" s="24"/>
      <c r="E37" s="39"/>
      <c r="F37" s="24"/>
      <c r="G37" s="39"/>
      <c r="H37" s="24"/>
      <c r="I37" s="39"/>
      <c r="J37" s="24"/>
    </row>
    <row r="38" spans="1:10" ht="18.75">
      <c r="A38" s="24"/>
      <c r="B38" s="24"/>
      <c r="C38" s="24"/>
      <c r="D38" s="24"/>
      <c r="E38" s="39"/>
      <c r="F38" s="24"/>
      <c r="G38" s="39"/>
      <c r="H38" s="24"/>
      <c r="I38" s="39"/>
      <c r="J38" s="24"/>
    </row>
    <row r="39" spans="1:10" ht="18.75">
      <c r="A39" s="24"/>
      <c r="B39" s="24"/>
      <c r="C39" s="24"/>
      <c r="D39" s="24"/>
      <c r="E39" s="39"/>
      <c r="F39" s="24"/>
      <c r="G39" s="39"/>
      <c r="H39" s="24"/>
      <c r="I39" s="39"/>
      <c r="J39" s="2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</sheetData>
  <sheetProtection/>
  <mergeCells count="19">
    <mergeCell ref="A32:K32"/>
    <mergeCell ref="F1:J1"/>
    <mergeCell ref="F2:J2"/>
    <mergeCell ref="F3:J3"/>
    <mergeCell ref="F4:J4"/>
    <mergeCell ref="B9:C9"/>
    <mergeCell ref="A7:A8"/>
    <mergeCell ref="B7:C8"/>
    <mergeCell ref="A5:J5"/>
    <mergeCell ref="A6:J6"/>
    <mergeCell ref="A14:K14"/>
    <mergeCell ref="F7:G7"/>
    <mergeCell ref="H7:I7"/>
    <mergeCell ref="D7:E7"/>
    <mergeCell ref="J7:K7"/>
    <mergeCell ref="B10:G10"/>
    <mergeCell ref="B11:G11"/>
    <mergeCell ref="B12:G12"/>
    <mergeCell ref="B13:G1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Ilya Kovalenko</cp:lastModifiedBy>
  <cp:lastPrinted>2023-01-19T08:03:46Z</cp:lastPrinted>
  <dcterms:created xsi:type="dcterms:W3CDTF">2010-05-18T08:43:55Z</dcterms:created>
  <dcterms:modified xsi:type="dcterms:W3CDTF">2024-02-19T05:29:37Z</dcterms:modified>
  <cp:category/>
  <cp:version/>
  <cp:contentType/>
  <cp:contentStatus/>
</cp:coreProperties>
</file>