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05" windowHeight="7995" firstSheet="2" activeTab="2"/>
  </bookViews>
  <sheets>
    <sheet name="граждене РБ" sheetId="1" state="hidden" r:id="rId1"/>
    <sheet name="застрахованные граждане" sheetId="2" state="hidden" r:id="rId2"/>
    <sheet name="ин. граждане" sheetId="3" r:id="rId3"/>
    <sheet name="Медикаменты" sheetId="4" state="hidden" r:id="rId4"/>
    <sheet name="Прейск. станции перелив. крови" sheetId="5" state="hidden" r:id="rId5"/>
    <sheet name="Лист1" sheetId="6" state="hidden" r:id="rId6"/>
    <sheet name="Лист2" sheetId="7" state="hidden" r:id="rId7"/>
    <sheet name="Лист3" sheetId="8" state="hidden" r:id="rId8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<sst xmlns="http://schemas.openxmlformats.org/spreadsheetml/2006/main" count="227" uniqueCount="109">
  <si>
    <t>№ п/п</t>
  </si>
  <si>
    <t>Наименование услуг</t>
  </si>
  <si>
    <t>Единица измерения</t>
  </si>
  <si>
    <t>Стоимость материалов</t>
  </si>
  <si>
    <t>Сумма НДС на материалы, 20%</t>
  </si>
  <si>
    <t>Тариф с учетом материалов,НДС, с учетом увеличения</t>
  </si>
  <si>
    <t xml:space="preserve">Тариф с учетом увеличения на </t>
  </si>
  <si>
    <t>УТВЕРЖДАЮ:</t>
  </si>
  <si>
    <t>1.</t>
  </si>
  <si>
    <t xml:space="preserve">Действующий тариф, утвержденная цена Минздравом </t>
  </si>
  <si>
    <t>Главный врач  УЗ "Дятловская ЦРБ"</t>
  </si>
  <si>
    <t>Наименование основных и вспомогательных материалов</t>
  </si>
  <si>
    <t>Норма расхода основных и вспомогательных материалов</t>
  </si>
  <si>
    <t>ИТОГО:</t>
  </si>
  <si>
    <t>стоимость</t>
  </si>
  <si>
    <t>сумма</t>
  </si>
  <si>
    <t>шт.</t>
  </si>
  <si>
    <t>мл.</t>
  </si>
  <si>
    <t>х</t>
  </si>
  <si>
    <t>Наименование платной медицинской услуги</t>
  </si>
  <si>
    <t>Тариф утвержденный (рубли)</t>
  </si>
  <si>
    <t>Стоимость лекарственных средств и изделий медицинского назначения</t>
  </si>
  <si>
    <t xml:space="preserve"> </t>
  </si>
  <si>
    <t>РАСЧЕТ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разделу "АКУШЕРСТВО И ГИНЕКОЛОГИЯ"</t>
  </si>
  <si>
    <t>П Р Е Й С К У Р А Н Т</t>
  </si>
  <si>
    <t>Тариф с учетом стоимости лекарственных средств и изделий медицинского назначения</t>
  </si>
  <si>
    <t>________________М.С.Максимович</t>
  </si>
  <si>
    <t>об уровне тарифов на платные медицинские услуги  по разделу "Акушерство и гинекология" для граждан РБ</t>
  </si>
  <si>
    <t>Приём врача-акушера-гинеколога</t>
  </si>
  <si>
    <t>первичный приём врача-акушера-гинеколога</t>
  </si>
  <si>
    <t>повторный приём врача-акушера-гинеколога</t>
  </si>
  <si>
    <t>приём</t>
  </si>
  <si>
    <t>Гинекологические манипуляции и процедуры</t>
  </si>
  <si>
    <t>манипуляция</t>
  </si>
  <si>
    <t>забор мазка на исследование</t>
  </si>
  <si>
    <t>Перчатки хирургические</t>
  </si>
  <si>
    <t>Вата</t>
  </si>
  <si>
    <t>Спирт 96.5</t>
  </si>
  <si>
    <t>Цитощётка одноразовая</t>
  </si>
  <si>
    <t>Инкросепт</t>
  </si>
  <si>
    <t xml:space="preserve">шт. </t>
  </si>
  <si>
    <t>г.</t>
  </si>
  <si>
    <t>ПРЕЙСКУРАНТ</t>
  </si>
  <si>
    <t>УЗ "Гродненская областная станция переливания крови"</t>
  </si>
  <si>
    <t>8.17.15</t>
  </si>
  <si>
    <t>Определение экспресии онкогенов, возбудителей инфекционных и паразитарных заболеваний методом генной диагностики (полимеразная цепная реакция):</t>
  </si>
  <si>
    <t>8.17.15.2</t>
  </si>
  <si>
    <t>8.17.15.2.1</t>
  </si>
  <si>
    <t>единичное исследование:</t>
  </si>
  <si>
    <t>исследование</t>
  </si>
  <si>
    <t>для выявления ДНК методом ПЦР:                    -Chlamidia trachomatis                                        -Ureaplasma (Parvum и Urealyticum)                     -Mycoplasma genitalium</t>
  </si>
  <si>
    <t>для выявления ДНК:                                         -Chlamidia trachomatis методом ПЦР</t>
  </si>
  <si>
    <t>для выявления ДНК:                                         виросов папиломы человека (ВПЧ) высокого канцерогенного риска (ВКР) методом ПЦР</t>
  </si>
  <si>
    <t>Определение ринобуклеиновой кислоты возбудителей инфекционных и паразитарных заболеваний методом генной диагностики (полимеразная цепная реакция):</t>
  </si>
  <si>
    <t>8.17.15.3</t>
  </si>
  <si>
    <t>8.17.15.3.1</t>
  </si>
  <si>
    <t>выявление РНК ВГС (выявление гепатита С) методом ПЦР</t>
  </si>
  <si>
    <t>выявление РНК ВИЧ методом ПЦР</t>
  </si>
  <si>
    <t>тариф с учётом стоимости материалов</t>
  </si>
  <si>
    <t>пациентки покупают гинекологический набор. Там всё есть</t>
  </si>
  <si>
    <t>цен на платные медицинские услуги по разделу"Акушерство и гинекология" для граждан РБ</t>
  </si>
  <si>
    <t>Бактериологические исследования:</t>
  </si>
  <si>
    <t>отдельные виды иследований и работ:</t>
  </si>
  <si>
    <t>определение антител к вирусным и бактериальным антигенам методом ИФА иммуноферментного анализа с полуавтоматическим расчётом:</t>
  </si>
  <si>
    <t>Сифилис</t>
  </si>
  <si>
    <t>Вирусный гепатит В</t>
  </si>
  <si>
    <t>Вирусный гепатит С</t>
  </si>
  <si>
    <t>ВИЧ</t>
  </si>
  <si>
    <t>Микрореакция преципитации (МРП) с кардиолипиновым антигеном:</t>
  </si>
  <si>
    <t>с инактивированной сывороткой крови- качественный метод (единичное исследование)</t>
  </si>
  <si>
    <t>Определение экспрессии онкогенов, возбудителей инфекционных и паразитарных заболеваний методом генной диагностики (полимеразная цепная реакция):</t>
  </si>
  <si>
    <t>Экономист</t>
  </si>
  <si>
    <t>Андруцевич М.С.</t>
  </si>
  <si>
    <r>
      <t xml:space="preserve">Определение ДНК возбудителей инфекционных и паразитарных заболеваний методом генной диагностики </t>
    </r>
    <r>
      <rPr>
        <b/>
        <sz val="10"/>
        <color indexed="8"/>
        <rFont val="Times New Roman"/>
        <family val="1"/>
      </rPr>
      <t>ПЦР</t>
    </r>
    <r>
      <rPr>
        <sz val="10"/>
        <color indexed="8"/>
        <rFont val="Times New Roman"/>
        <family val="1"/>
      </rPr>
      <t xml:space="preserve"> (полимеразная цепная реакция):</t>
    </r>
  </si>
  <si>
    <t>для выявления ДНК методом ПЦР:                                                                                    -Chlamidia trachomatis                                                                                                           -Ureaplasma (Parvum и Urealyticum)                                                                                   -Mycoplasma genitalium</t>
  </si>
  <si>
    <r>
      <t xml:space="preserve">для выявления ДНК:                                                                                                              -Ureaplasma ( видов Parvum и Urealyticum) методом </t>
    </r>
    <r>
      <rPr>
        <b/>
        <sz val="10"/>
        <color indexed="8"/>
        <rFont val="Times New Roman"/>
        <family val="1"/>
      </rPr>
      <t>ПЦР</t>
    </r>
  </si>
  <si>
    <t>для выявления ДНК:                                                                                                              -Chlamidia trachomatis методом ПЦР</t>
  </si>
  <si>
    <t xml:space="preserve">для выявления ДНК:                                                                                              Gardnerella vaginalis, Atopobium vaginae, Lactobacillus spp, методом ПЦР                                                                                                          </t>
  </si>
  <si>
    <t>для выявления ДНК:                                                                                                виросов папилломы человека (ВПЧ) высокого канцерогенного риска (ВКР) методом ПЦР</t>
  </si>
  <si>
    <t>для выявления ДНК:                                                                                                        ВГВ (выявление гепатита В) методом ПЦР</t>
  </si>
  <si>
    <t>об уровне тарифов на платные медицинские услуги  по разделу "Акушерство и гинекология" для иностранных граждан</t>
  </si>
  <si>
    <t>об уровне тарифов на платные медицинские услуги  по разделу "Акушерство и гинекология" для граждан РБ, застрахованных по договору добровольного медицинского страхования</t>
  </si>
  <si>
    <t>"01" мая 2017 года</t>
  </si>
  <si>
    <t>8.17.9.1.</t>
  </si>
  <si>
    <t>исследование в серии</t>
  </si>
  <si>
    <t>1.1.</t>
  </si>
  <si>
    <t>цен на платные медицинские услуги по разделу"Акушерство и гинекология" для иностранных граждан</t>
  </si>
  <si>
    <t>Экономист                         ________________                               М.С.Андруцевич</t>
  </si>
  <si>
    <t>об уровне тарифов на платные медицинские услуги в случае их изменения по  лабораторным исследованиям с "11" января 2018 года</t>
  </si>
  <si>
    <t>Бактериологические исследования</t>
  </si>
  <si>
    <t>8.17.</t>
  </si>
  <si>
    <t>отдельные види исследований и работ:</t>
  </si>
  <si>
    <t>8.17.9.</t>
  </si>
  <si>
    <t>определение антител к вирусным и бактериальным антигенам методом ИФА иммуноферментного анализа с полуавтоматическим расчетом:</t>
  </si>
  <si>
    <t>единичное исследование</t>
  </si>
  <si>
    <t>Сифилия</t>
  </si>
  <si>
    <t>исследовнаие в серии</t>
  </si>
  <si>
    <t>8.17.11.</t>
  </si>
  <si>
    <t>Микрореакция преципитация (МРП) с кардиолипиновым антигеном:</t>
  </si>
  <si>
    <t>8.17.11.1.</t>
  </si>
  <si>
    <t>с инактивированной сывороткой крови - качественный метод (единичное исследование)</t>
  </si>
  <si>
    <t>определение ДНК возбудителей инфекционных и паразитарных заболеваний методом генной диагностики ПЦР (полимеразная цепная реакция):</t>
  </si>
  <si>
    <t>для выявления ДНК:                                                                                                                                                                                                                                                                                                             Ureaplasma (видов Parvum и Urealyticum) методом ПЦР</t>
  </si>
  <si>
    <t>для выявления ДНК:                                                                                                                                                                                                                                                                                                                        Gardnerella vaginalis, Atopobium vaginae, Lactobacillus spp. методом ПЦР</t>
  </si>
  <si>
    <t>Для выявлениея ДНК: ВГВ (выявление гепатита В) методом ПЦР</t>
  </si>
  <si>
    <t>Экономист                                                                              О.К.Денисик</t>
  </si>
  <si>
    <t>Тариф с учетом увеличения на 5%</t>
  </si>
  <si>
    <t>________________О.И.Анцух</t>
  </si>
  <si>
    <t>"23" марта 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</si>
</sst>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0.0"/>
    <numFmt numFmtId="175" formatCode="0.000"/>
    <numFmt numFmtId="176" formatCode="[$-FC19]d\ mmmm\ yyyy\ &quot;г.&quot;"/>
    <numFmt numFmtId="177" formatCode="0.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Calibri"/>
      <family val="2"/>
    </font>
    <font>
      <i/>
      <sz val="8"/>
      <color indexed="8"/>
      <name val="Times New Roman"/>
      <family val="1"/>
    </font>
    <font>
      <i/>
      <sz val="8"/>
      <color indexed="8"/>
      <name val="Calibri"/>
      <family val="2"/>
    </font>
    <font>
      <b/>
      <i/>
      <sz val="13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i/>
      <sz val="12"/>
      <color theme="1"/>
      <name val="Times New Roman"/>
      <family val="1"/>
    </font>
    <font>
      <sz val="10"/>
      <color theme="1"/>
      <name val="Calibri"/>
      <family val="2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i/>
      <sz val="8"/>
      <color theme="1"/>
      <name val="Times New Roman"/>
      <family val="1"/>
    </font>
    <font>
      <i/>
      <sz val="8"/>
      <color theme="1"/>
      <name val="Calibri"/>
      <family val="2"/>
    </font>
    <font>
      <i/>
      <sz val="10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9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8" fillId="0" borderId="11" xfId="0" applyFont="1" applyBorder="1" applyAlignment="1">
      <alignment horizontal="center" vertical="center" textRotation="90" wrapText="1"/>
    </xf>
    <xf numFmtId="0" fontId="66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4" fontId="8" fillId="0" borderId="11" xfId="0" applyNumberFormat="1" applyFont="1" applyBorder="1" applyAlignment="1">
      <alignment horizontal="center" vertical="center" wrapText="1"/>
    </xf>
    <xf numFmtId="174" fontId="66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174" fontId="66" fillId="0" borderId="14" xfId="0" applyNumberFormat="1" applyFont="1" applyBorder="1" applyAlignment="1">
      <alignment horizontal="center" vertical="center" textRotation="90" wrapText="1"/>
    </xf>
    <xf numFmtId="174" fontId="63" fillId="0" borderId="10" xfId="0" applyNumberFormat="1" applyFont="1" applyBorder="1" applyAlignment="1">
      <alignment horizontal="center" vertical="center" wrapText="1"/>
    </xf>
    <xf numFmtId="174" fontId="66" fillId="0" borderId="0" xfId="0" applyNumberFormat="1" applyFont="1" applyAlignment="1">
      <alignment horizontal="center" vertical="center" wrapText="1"/>
    </xf>
    <xf numFmtId="174" fontId="62" fillId="0" borderId="0" xfId="0" applyNumberFormat="1" applyFont="1" applyAlignment="1">
      <alignment horizontal="center" vertical="center" wrapText="1"/>
    </xf>
    <xf numFmtId="174" fontId="0" fillId="0" borderId="0" xfId="0" applyNumberFormat="1" applyAlignment="1">
      <alignment/>
    </xf>
    <xf numFmtId="174" fontId="8" fillId="0" borderId="12" xfId="0" applyNumberFormat="1" applyFont="1" applyBorder="1" applyAlignment="1">
      <alignment horizontal="center" vertical="center" wrapText="1"/>
    </xf>
    <xf numFmtId="174" fontId="8" fillId="0" borderId="14" xfId="0" applyNumberFormat="1" applyFont="1" applyBorder="1" applyAlignment="1">
      <alignment horizontal="center" vertical="center" wrapText="1"/>
    </xf>
    <xf numFmtId="174" fontId="5" fillId="0" borderId="15" xfId="0" applyNumberFormat="1" applyFont="1" applyBorder="1" applyAlignment="1">
      <alignment horizontal="center" vertical="center" wrapText="1"/>
    </xf>
    <xf numFmtId="174" fontId="5" fillId="0" borderId="13" xfId="0" applyNumberFormat="1" applyFont="1" applyBorder="1" applyAlignment="1">
      <alignment horizontal="center" vertical="center" wrapText="1"/>
    </xf>
    <xf numFmtId="174" fontId="5" fillId="0" borderId="1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6" fillId="0" borderId="11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174" fontId="8" fillId="0" borderId="1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74" fontId="63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/>
    </xf>
    <xf numFmtId="175" fontId="66" fillId="4" borderId="11" xfId="0" applyNumberFormat="1" applyFont="1" applyFill="1" applyBorder="1" applyAlignment="1">
      <alignment horizontal="center" vertical="center" wrapText="1"/>
    </xf>
    <xf numFmtId="175" fontId="66" fillId="0" borderId="11" xfId="0" applyNumberFormat="1" applyFont="1" applyBorder="1" applyAlignment="1">
      <alignment horizontal="center" vertical="center" wrapText="1"/>
    </xf>
    <xf numFmtId="177" fontId="66" fillId="4" borderId="11" xfId="0" applyNumberFormat="1" applyFont="1" applyFill="1" applyBorder="1" applyAlignment="1">
      <alignment horizontal="center" vertical="center" wrapText="1"/>
    </xf>
    <xf numFmtId="177" fontId="66" fillId="0" borderId="11" xfId="0" applyNumberFormat="1" applyFont="1" applyBorder="1" applyAlignment="1">
      <alignment horizontal="center" vertical="center" wrapText="1"/>
    </xf>
    <xf numFmtId="177" fontId="66" fillId="4" borderId="14" xfId="0" applyNumberFormat="1" applyFont="1" applyFill="1" applyBorder="1" applyAlignment="1">
      <alignment horizontal="center" vertical="center" wrapText="1"/>
    </xf>
    <xf numFmtId="2" fontId="63" fillId="0" borderId="25" xfId="0" applyNumberFormat="1" applyFont="1" applyBorder="1" applyAlignment="1">
      <alignment horizontal="center" vertical="center" wrapText="1"/>
    </xf>
    <xf numFmtId="175" fontId="66" fillId="0" borderId="11" xfId="0" applyNumberFormat="1" applyFont="1" applyFill="1" applyBorder="1" applyAlignment="1">
      <alignment horizontal="center" vertical="center" wrapText="1"/>
    </xf>
    <xf numFmtId="177" fontId="66" fillId="0" borderId="12" xfId="0" applyNumberFormat="1" applyFont="1" applyFill="1" applyBorder="1" applyAlignment="1">
      <alignment horizontal="center" vertical="center" wrapText="1"/>
    </xf>
    <xf numFmtId="177" fontId="66" fillId="0" borderId="12" xfId="0" applyNumberFormat="1" applyFont="1" applyBorder="1" applyAlignment="1">
      <alignment horizontal="center" vertical="center" wrapText="1"/>
    </xf>
    <xf numFmtId="177" fontId="66" fillId="0" borderId="11" xfId="0" applyNumberFormat="1" applyFont="1" applyFill="1" applyBorder="1" applyAlignment="1">
      <alignment horizontal="center" vertical="center" wrapText="1"/>
    </xf>
    <xf numFmtId="177" fontId="66" fillId="0" borderId="14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26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61" fillId="0" borderId="0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68" fillId="0" borderId="11" xfId="0" applyFont="1" applyBorder="1" applyAlignment="1">
      <alignment horizontal="center"/>
    </xf>
    <xf numFmtId="0" fontId="68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/>
    </xf>
    <xf numFmtId="0" fontId="67" fillId="0" borderId="19" xfId="0" applyFont="1" applyBorder="1" applyAlignment="1">
      <alignment/>
    </xf>
    <xf numFmtId="0" fontId="68" fillId="0" borderId="26" xfId="0" applyFont="1" applyBorder="1" applyAlignment="1">
      <alignment vertical="center" wrapText="1"/>
    </xf>
    <xf numFmtId="0" fontId="69" fillId="0" borderId="11" xfId="0" applyFont="1" applyBorder="1" applyAlignment="1">
      <alignment horizontal="center" vertical="center" wrapText="1"/>
    </xf>
    <xf numFmtId="2" fontId="69" fillId="0" borderId="11" xfId="0" applyNumberFormat="1" applyFont="1" applyBorder="1" applyAlignment="1">
      <alignment horizontal="center" vertical="center" wrapText="1"/>
    </xf>
    <xf numFmtId="0" fontId="67" fillId="0" borderId="26" xfId="0" applyFont="1" applyBorder="1" applyAlignment="1">
      <alignment/>
    </xf>
    <xf numFmtId="2" fontId="10" fillId="0" borderId="11" xfId="0" applyNumberFormat="1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/>
    </xf>
    <xf numFmtId="0" fontId="69" fillId="0" borderId="27" xfId="0" applyFont="1" applyBorder="1" applyAlignment="1">
      <alignment vertical="center"/>
    </xf>
    <xf numFmtId="0" fontId="69" fillId="0" borderId="26" xfId="0" applyFont="1" applyBorder="1" applyAlignment="1">
      <alignment vertical="center"/>
    </xf>
    <xf numFmtId="0" fontId="69" fillId="0" borderId="19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69" fillId="0" borderId="11" xfId="0" applyFont="1" applyBorder="1" applyAlignment="1">
      <alignment horizontal="left" vertical="center" wrapText="1"/>
    </xf>
    <xf numFmtId="0" fontId="69" fillId="0" borderId="17" xfId="0" applyFont="1" applyBorder="1" applyAlignment="1">
      <alignment vertical="center"/>
    </xf>
    <xf numFmtId="2" fontId="69" fillId="0" borderId="11" xfId="0" applyNumberFormat="1" applyFont="1" applyBorder="1" applyAlignment="1">
      <alignment horizontal="center" vertical="center"/>
    </xf>
    <xf numFmtId="0" fontId="69" fillId="0" borderId="12" xfId="0" applyFont="1" applyBorder="1" applyAlignment="1">
      <alignment vertical="center"/>
    </xf>
    <xf numFmtId="0" fontId="69" fillId="0" borderId="11" xfId="0" applyFont="1" applyBorder="1" applyAlignment="1">
      <alignment horizontal="left" vertical="top" wrapText="1"/>
    </xf>
    <xf numFmtId="0" fontId="69" fillId="0" borderId="26" xfId="0" applyFont="1" applyBorder="1" applyAlignment="1">
      <alignment vertical="center" wrapText="1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9" fillId="0" borderId="27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vertical="center" wrapText="1"/>
    </xf>
    <xf numFmtId="0" fontId="67" fillId="0" borderId="11" xfId="0" applyFont="1" applyBorder="1" applyAlignment="1">
      <alignment wrapText="1"/>
    </xf>
    <xf numFmtId="0" fontId="67" fillId="0" borderId="11" xfId="0" applyFont="1" applyBorder="1" applyAlignment="1">
      <alignment vertical="center"/>
    </xf>
    <xf numFmtId="0" fontId="67" fillId="0" borderId="11" xfId="0" applyFont="1" applyBorder="1" applyAlignment="1">
      <alignment horizontal="center" wrapText="1"/>
    </xf>
    <xf numFmtId="2" fontId="67" fillId="0" borderId="11" xfId="0" applyNumberFormat="1" applyFont="1" applyBorder="1" applyAlignment="1">
      <alignment horizontal="center" vertical="center" wrapText="1"/>
    </xf>
    <xf numFmtId="2" fontId="67" fillId="0" borderId="11" xfId="0" applyNumberFormat="1" applyFont="1" applyBorder="1" applyAlignment="1">
      <alignment horizontal="center" wrapText="1"/>
    </xf>
    <xf numFmtId="0" fontId="61" fillId="0" borderId="11" xfId="0" applyFont="1" applyBorder="1" applyAlignment="1">
      <alignment horizontal="left" vertical="center" wrapText="1"/>
    </xf>
    <xf numFmtId="2" fontId="61" fillId="0" borderId="11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74" fillId="0" borderId="0" xfId="0" applyFont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74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76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77" fillId="0" borderId="0" xfId="0" applyFont="1" applyAlignment="1">
      <alignment horizontal="center" vertical="center" wrapText="1"/>
    </xf>
    <xf numFmtId="0" fontId="77" fillId="0" borderId="28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wrapText="1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69" fillId="0" borderId="27" xfId="0" applyFont="1" applyBorder="1" applyAlignment="1">
      <alignment horizontal="left" vertical="center" wrapText="1"/>
    </xf>
    <xf numFmtId="0" fontId="69" fillId="0" borderId="26" xfId="0" applyFont="1" applyBorder="1" applyAlignment="1">
      <alignment horizontal="left" vertical="center" wrapText="1"/>
    </xf>
    <xf numFmtId="0" fontId="69" fillId="0" borderId="19" xfId="0" applyFont="1" applyBorder="1" applyAlignment="1">
      <alignment horizontal="left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 vertical="center"/>
    </xf>
    <xf numFmtId="0" fontId="68" fillId="0" borderId="27" xfId="0" applyFont="1" applyBorder="1" applyAlignment="1">
      <alignment horizontal="left" vertical="center" wrapText="1"/>
    </xf>
    <xf numFmtId="0" fontId="68" fillId="0" borderId="26" xfId="0" applyFont="1" applyBorder="1" applyAlignment="1">
      <alignment horizontal="left" vertical="center" wrapText="1"/>
    </xf>
    <xf numFmtId="0" fontId="68" fillId="0" borderId="19" xfId="0" applyFont="1" applyBorder="1" applyAlignment="1">
      <alignment horizontal="left" vertical="center" wrapText="1"/>
    </xf>
    <xf numFmtId="0" fontId="69" fillId="0" borderId="27" xfId="0" applyFont="1" applyBorder="1" applyAlignment="1">
      <alignment horizontal="left" vertical="top" wrapText="1"/>
    </xf>
    <xf numFmtId="0" fontId="69" fillId="0" borderId="26" xfId="0" applyFont="1" applyBorder="1" applyAlignment="1">
      <alignment horizontal="left" vertical="top" wrapText="1"/>
    </xf>
    <xf numFmtId="0" fontId="69" fillId="0" borderId="19" xfId="0" applyFont="1" applyBorder="1" applyAlignment="1">
      <alignment horizontal="left" vertical="top" wrapText="1"/>
    </xf>
    <xf numFmtId="0" fontId="68" fillId="0" borderId="14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wrapText="1"/>
    </xf>
    <xf numFmtId="0" fontId="70" fillId="0" borderId="12" xfId="0" applyFont="1" applyBorder="1" applyAlignment="1">
      <alignment horizont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0" xfId="0" applyFont="1" applyAlignment="1">
      <alignment horizontal="right"/>
    </xf>
    <xf numFmtId="0" fontId="67" fillId="0" borderId="0" xfId="0" applyFont="1" applyAlignment="1">
      <alignment horizontal="right"/>
    </xf>
    <xf numFmtId="0" fontId="70" fillId="0" borderId="0" xfId="0" applyFont="1" applyAlignment="1">
      <alignment horizontal="center"/>
    </xf>
    <xf numFmtId="0" fontId="67" fillId="0" borderId="27" xfId="0" applyFont="1" applyBorder="1" applyAlignment="1">
      <alignment wrapText="1"/>
    </xf>
    <xf numFmtId="0" fontId="67" fillId="0" borderId="26" xfId="0" applyFont="1" applyBorder="1" applyAlignment="1">
      <alignment wrapText="1"/>
    </xf>
    <xf numFmtId="0" fontId="67" fillId="0" borderId="19" xfId="0" applyFont="1" applyBorder="1" applyAlignment="1">
      <alignment wrapText="1"/>
    </xf>
    <xf numFmtId="0" fontId="67" fillId="0" borderId="27" xfId="0" applyFont="1" applyBorder="1" applyAlignment="1">
      <alignment vertical="top" wrapText="1"/>
    </xf>
    <xf numFmtId="0" fontId="67" fillId="0" borderId="26" xfId="0" applyFont="1" applyBorder="1" applyAlignment="1">
      <alignment vertical="top" wrapText="1"/>
    </xf>
    <xf numFmtId="0" fontId="67" fillId="0" borderId="19" xfId="0" applyFont="1" applyBorder="1" applyAlignment="1">
      <alignment vertical="top" wrapText="1"/>
    </xf>
    <xf numFmtId="0" fontId="0" fillId="0" borderId="29" xfId="0" applyBorder="1" applyAlignment="1">
      <alignment horizontal="center"/>
    </xf>
    <xf numFmtId="0" fontId="70" fillId="0" borderId="27" xfId="0" applyFont="1" applyBorder="1" applyAlignment="1">
      <alignment horizontal="left" wrapText="1"/>
    </xf>
    <xf numFmtId="0" fontId="70" fillId="0" borderId="26" xfId="0" applyFont="1" applyBorder="1" applyAlignment="1">
      <alignment horizontal="left" wrapText="1"/>
    </xf>
    <xf numFmtId="0" fontId="70" fillId="0" borderId="19" xfId="0" applyFont="1" applyBorder="1" applyAlignment="1">
      <alignment horizontal="left" wrapText="1"/>
    </xf>
    <xf numFmtId="0" fontId="67" fillId="0" borderId="27" xfId="0" applyFont="1" applyBorder="1" applyAlignment="1">
      <alignment horizontal="left" wrapText="1"/>
    </xf>
    <xf numFmtId="0" fontId="67" fillId="0" borderId="26" xfId="0" applyFont="1" applyBorder="1" applyAlignment="1">
      <alignment horizontal="left" wrapText="1"/>
    </xf>
    <xf numFmtId="0" fontId="67" fillId="0" borderId="19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9.140625" style="98" customWidth="1"/>
    <col min="2" max="2" width="45.7109375" style="98" customWidth="1"/>
    <col min="3" max="3" width="15.7109375" style="98" customWidth="1"/>
    <col min="4" max="7" width="16.7109375" style="98" customWidth="1"/>
    <col min="8" max="8" width="9.140625" style="98" customWidth="1"/>
  </cols>
  <sheetData>
    <row r="1" spans="1:9" s="9" customFormat="1" ht="15.75" customHeight="1">
      <c r="A1" s="99"/>
      <c r="B1" s="7" t="s">
        <v>22</v>
      </c>
      <c r="C1" s="131" t="s">
        <v>7</v>
      </c>
      <c r="D1" s="131"/>
      <c r="E1" s="131"/>
      <c r="F1" s="131"/>
      <c r="G1" s="131"/>
      <c r="H1" s="7"/>
      <c r="I1" s="8"/>
    </row>
    <row r="2" spans="1:9" s="9" customFormat="1" ht="15.75" customHeight="1">
      <c r="A2" s="99"/>
      <c r="B2" s="7"/>
      <c r="C2" s="132" t="s">
        <v>10</v>
      </c>
      <c r="D2" s="132"/>
      <c r="E2" s="132"/>
      <c r="F2" s="132"/>
      <c r="G2" s="132"/>
      <c r="H2" s="7"/>
      <c r="I2" s="8"/>
    </row>
    <row r="3" spans="1:9" s="9" customFormat="1" ht="15.75" customHeight="1">
      <c r="A3" s="99"/>
      <c r="B3" s="7"/>
      <c r="C3" s="132" t="s">
        <v>107</v>
      </c>
      <c r="D3" s="132"/>
      <c r="E3" s="132"/>
      <c r="F3" s="132"/>
      <c r="G3" s="132"/>
      <c r="H3" s="7"/>
      <c r="I3" s="8"/>
    </row>
    <row r="4" spans="1:9" s="9" customFormat="1" ht="15.75" customHeight="1">
      <c r="A4" s="99"/>
      <c r="B4" s="7"/>
      <c r="C4" s="132" t="s">
        <v>108</v>
      </c>
      <c r="D4" s="132"/>
      <c r="E4" s="132"/>
      <c r="F4" s="132"/>
      <c r="G4" s="132"/>
      <c r="H4" s="7"/>
      <c r="I4" s="8"/>
    </row>
    <row r="5" spans="1:9" s="9" customFormat="1" ht="15.75" customHeight="1">
      <c r="A5" s="99"/>
      <c r="B5" s="7"/>
      <c r="C5" s="100"/>
      <c r="D5" s="100"/>
      <c r="E5" s="100"/>
      <c r="F5" s="100"/>
      <c r="G5" s="100"/>
      <c r="H5" s="7"/>
      <c r="I5" s="8"/>
    </row>
    <row r="6" spans="1:12" s="9" customFormat="1" ht="15.75" customHeight="1">
      <c r="A6" s="128" t="s">
        <v>24</v>
      </c>
      <c r="B6" s="129"/>
      <c r="C6" s="129"/>
      <c r="D6" s="129"/>
      <c r="E6" s="129"/>
      <c r="F6" s="129"/>
      <c r="G6" s="129"/>
      <c r="H6" s="7"/>
      <c r="I6" s="7"/>
      <c r="J6" s="7"/>
      <c r="K6" s="7"/>
      <c r="L6" s="8"/>
    </row>
    <row r="7" spans="1:12" s="9" customFormat="1" ht="15.75" customHeight="1">
      <c r="A7" s="130" t="s">
        <v>27</v>
      </c>
      <c r="B7" s="130"/>
      <c r="C7" s="130"/>
      <c r="D7" s="130"/>
      <c r="E7" s="130"/>
      <c r="F7" s="130"/>
      <c r="G7" s="130"/>
      <c r="H7" s="7"/>
      <c r="I7" s="7"/>
      <c r="J7" s="7"/>
      <c r="K7" s="7"/>
      <c r="L7" s="8"/>
    </row>
    <row r="8" spans="1:8" ht="53.25" customHeight="1">
      <c r="A8" s="125" t="s">
        <v>0</v>
      </c>
      <c r="B8" s="125" t="s">
        <v>19</v>
      </c>
      <c r="C8" s="125" t="s">
        <v>2</v>
      </c>
      <c r="D8" s="125" t="s">
        <v>20</v>
      </c>
      <c r="E8" s="125" t="s">
        <v>106</v>
      </c>
      <c r="F8" s="125" t="s">
        <v>21</v>
      </c>
      <c r="G8" s="125" t="s">
        <v>25</v>
      </c>
      <c r="H8" s="96"/>
    </row>
    <row r="9" spans="1:10" ht="51.75" customHeight="1">
      <c r="A9" s="125"/>
      <c r="B9" s="125"/>
      <c r="C9" s="125"/>
      <c r="D9" s="125"/>
      <c r="E9" s="125"/>
      <c r="F9" s="125"/>
      <c r="G9" s="125"/>
      <c r="H9" s="1"/>
      <c r="I9" s="1"/>
      <c r="J9" s="3"/>
    </row>
    <row r="10" spans="1:10" ht="15.75" customHeight="1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1"/>
      <c r="I10" s="1"/>
      <c r="J10" s="3"/>
    </row>
    <row r="11" spans="1:10" ht="15.75" customHeight="1">
      <c r="A11" s="101">
        <v>2</v>
      </c>
      <c r="B11" s="133" t="s">
        <v>32</v>
      </c>
      <c r="C11" s="133"/>
      <c r="D11" s="133"/>
      <c r="E11" s="133"/>
      <c r="F11" s="133"/>
      <c r="G11" s="133"/>
      <c r="H11" s="1"/>
      <c r="I11" s="1"/>
      <c r="J11" s="3"/>
    </row>
    <row r="12" spans="1:10" ht="15.75" customHeight="1">
      <c r="A12" s="101">
        <v>2.1</v>
      </c>
      <c r="B12" s="101" t="s">
        <v>34</v>
      </c>
      <c r="C12" s="101" t="s">
        <v>33</v>
      </c>
      <c r="D12" s="102">
        <v>0.6</v>
      </c>
      <c r="E12" s="102">
        <f>(D12*5%)+D12</f>
        <v>0.63</v>
      </c>
      <c r="F12" s="102">
        <f>Медикаменты!L18</f>
        <v>0</v>
      </c>
      <c r="G12" s="102">
        <f>E12+F12</f>
        <v>0.63</v>
      </c>
      <c r="H12" s="1"/>
      <c r="I12" s="1"/>
      <c r="J12" s="3"/>
    </row>
    <row r="13" spans="1:12" ht="15.75" customHeight="1">
      <c r="A13" s="104"/>
      <c r="B13" s="103"/>
      <c r="C13" s="103"/>
      <c r="D13" s="103"/>
      <c r="E13" s="103"/>
      <c r="F13" s="103"/>
      <c r="G13" s="103"/>
      <c r="H13" s="1"/>
      <c r="I13" s="1"/>
      <c r="J13" s="1"/>
      <c r="K13" s="1"/>
      <c r="L13" s="3"/>
    </row>
    <row r="14" spans="1:12" ht="15.75" customHeight="1">
      <c r="A14" s="126" t="s">
        <v>87</v>
      </c>
      <c r="B14" s="127"/>
      <c r="C14" s="127"/>
      <c r="D14" s="127"/>
      <c r="E14" s="127"/>
      <c r="F14" s="127"/>
      <c r="G14" s="127"/>
      <c r="H14" s="1"/>
      <c r="I14" s="1"/>
      <c r="J14" s="1"/>
      <c r="K14" s="1"/>
      <c r="L14" s="3"/>
    </row>
    <row r="15" spans="1:12" ht="15.75" customHeight="1">
      <c r="A15" s="105"/>
      <c r="B15" s="7"/>
      <c r="C15" s="7"/>
      <c r="D15" s="7"/>
      <c r="E15" s="7"/>
      <c r="F15" s="7"/>
      <c r="G15" s="7"/>
      <c r="H15" s="1"/>
      <c r="I15" s="1"/>
      <c r="J15" s="1"/>
      <c r="K15" s="1"/>
      <c r="L15" s="3"/>
    </row>
    <row r="16" spans="1:12" ht="15.75" customHeight="1">
      <c r="A16" s="97"/>
      <c r="B16" s="32"/>
      <c r="C16" s="32"/>
      <c r="D16" s="32"/>
      <c r="E16" s="32"/>
      <c r="F16" s="32"/>
      <c r="G16" s="32"/>
      <c r="H16" s="1"/>
      <c r="I16" s="1"/>
      <c r="J16" s="1"/>
      <c r="K16" s="1"/>
      <c r="L16" s="3"/>
    </row>
    <row r="17" spans="1:12" ht="15.75" customHeight="1">
      <c r="A17" s="97"/>
      <c r="B17" s="32"/>
      <c r="C17" s="32"/>
      <c r="D17" s="32"/>
      <c r="E17" s="32"/>
      <c r="F17" s="32"/>
      <c r="G17" s="32"/>
      <c r="H17" s="1"/>
      <c r="I17" s="1"/>
      <c r="J17" s="1"/>
      <c r="K17" s="1"/>
      <c r="L17" s="3"/>
    </row>
    <row r="18" spans="1:12" ht="15.75">
      <c r="A18" s="97"/>
      <c r="B18" s="97"/>
      <c r="C18" s="97"/>
      <c r="D18" s="97"/>
      <c r="E18" s="97"/>
      <c r="F18" s="97"/>
      <c r="G18" s="97"/>
      <c r="H18" s="96"/>
      <c r="I18" s="3"/>
      <c r="J18" s="3"/>
      <c r="K18" s="3"/>
      <c r="L18" s="3"/>
    </row>
    <row r="19" spans="1:12" ht="15">
      <c r="A19" s="96"/>
      <c r="B19" s="96"/>
      <c r="C19" s="96"/>
      <c r="D19" s="96"/>
      <c r="E19" s="96"/>
      <c r="F19" s="96"/>
      <c r="G19" s="96"/>
      <c r="H19" s="96"/>
      <c r="I19" s="3"/>
      <c r="J19" s="3"/>
      <c r="K19" s="3"/>
      <c r="L19" s="3"/>
    </row>
  </sheetData>
  <sheetProtection/>
  <mergeCells count="15">
    <mergeCell ref="A6:G6"/>
    <mergeCell ref="A7:G7"/>
    <mergeCell ref="C1:G1"/>
    <mergeCell ref="C2:G2"/>
    <mergeCell ref="C3:G3"/>
    <mergeCell ref="E8:E9"/>
    <mergeCell ref="C4:G4"/>
    <mergeCell ref="A8:A9"/>
    <mergeCell ref="B8:B9"/>
    <mergeCell ref="C8:C9"/>
    <mergeCell ref="D8:D9"/>
    <mergeCell ref="F8:F9"/>
    <mergeCell ref="G8:G9"/>
    <mergeCell ref="A14:G14"/>
    <mergeCell ref="B11:G11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33.57421875" style="0" customWidth="1"/>
    <col min="3" max="7" width="16.7109375" style="0" customWidth="1"/>
  </cols>
  <sheetData>
    <row r="1" spans="1:7" ht="15">
      <c r="A1" s="3"/>
      <c r="B1" s="1" t="s">
        <v>22</v>
      </c>
      <c r="C1" s="140" t="s">
        <v>7</v>
      </c>
      <c r="D1" s="140"/>
      <c r="E1" s="140"/>
      <c r="F1" s="140"/>
      <c r="G1" s="140"/>
    </row>
    <row r="2" spans="1:7" ht="15">
      <c r="A2" s="3"/>
      <c r="B2" s="1"/>
      <c r="C2" s="141" t="s">
        <v>10</v>
      </c>
      <c r="D2" s="141"/>
      <c r="E2" s="141"/>
      <c r="F2" s="141"/>
      <c r="G2" s="141"/>
    </row>
    <row r="3" spans="1:7" ht="15">
      <c r="A3" s="3"/>
      <c r="B3" s="1"/>
      <c r="C3" s="141" t="s">
        <v>107</v>
      </c>
      <c r="D3" s="141"/>
      <c r="E3" s="141"/>
      <c r="F3" s="141"/>
      <c r="G3" s="141"/>
    </row>
    <row r="4" spans="1:7" ht="15">
      <c r="A4" s="3"/>
      <c r="B4" s="1"/>
      <c r="C4" s="141">
        <f>'ин. граждане'!C4:G4</f>
        <v>0</v>
      </c>
      <c r="D4" s="141"/>
      <c r="E4" s="141"/>
      <c r="F4" s="141"/>
      <c r="G4" s="141"/>
    </row>
    <row r="5" spans="1:7" ht="15">
      <c r="A5" s="3"/>
      <c r="B5" s="1"/>
      <c r="C5" s="94"/>
      <c r="D5" s="94"/>
      <c r="E5" s="94"/>
      <c r="F5" s="94"/>
      <c r="G5" s="94"/>
    </row>
    <row r="6" spans="1:7" ht="15">
      <c r="A6" s="142" t="s">
        <v>24</v>
      </c>
      <c r="B6" s="138"/>
      <c r="C6" s="138"/>
      <c r="D6" s="138"/>
      <c r="E6" s="138"/>
      <c r="F6" s="138"/>
      <c r="G6" s="138"/>
    </row>
    <row r="7" spans="1:7" ht="30" customHeight="1">
      <c r="A7" s="143" t="s">
        <v>81</v>
      </c>
      <c r="B7" s="143"/>
      <c r="C7" s="143"/>
      <c r="D7" s="143"/>
      <c r="E7" s="143"/>
      <c r="F7" s="143"/>
      <c r="G7" s="143"/>
    </row>
    <row r="8" spans="1:7" ht="15">
      <c r="A8" s="139" t="s">
        <v>0</v>
      </c>
      <c r="B8" s="134" t="s">
        <v>19</v>
      </c>
      <c r="C8" s="134" t="s">
        <v>2</v>
      </c>
      <c r="D8" s="134" t="s">
        <v>20</v>
      </c>
      <c r="E8" s="134" t="str">
        <f>'ин. граждане'!E8:E9</f>
        <v>Тариф с учетом увеличения на 5%</v>
      </c>
      <c r="F8" s="134" t="s">
        <v>21</v>
      </c>
      <c r="G8" s="134" t="s">
        <v>25</v>
      </c>
    </row>
    <row r="9" spans="1:7" ht="75.75" customHeight="1">
      <c r="A9" s="139"/>
      <c r="B9" s="134"/>
      <c r="C9" s="134"/>
      <c r="D9" s="134"/>
      <c r="E9" s="134"/>
      <c r="F9" s="134"/>
      <c r="G9" s="134"/>
    </row>
    <row r="10" spans="1:7" ht="15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</row>
    <row r="11" spans="1:7" ht="15">
      <c r="A11" s="38" t="s">
        <v>8</v>
      </c>
      <c r="B11" s="135" t="s">
        <v>28</v>
      </c>
      <c r="C11" s="135"/>
      <c r="D11" s="135"/>
      <c r="E11" s="135"/>
      <c r="F11" s="135"/>
      <c r="G11" s="135"/>
    </row>
    <row r="12" spans="1:7" ht="30">
      <c r="A12" s="38">
        <v>1.1</v>
      </c>
      <c r="B12" s="38" t="s">
        <v>29</v>
      </c>
      <c r="C12" s="38" t="s">
        <v>31</v>
      </c>
      <c r="D12" s="65">
        <v>9</v>
      </c>
      <c r="E12" s="65">
        <f>(D12*5%)+D12</f>
        <v>9.45</v>
      </c>
      <c r="F12" s="65">
        <f>Медикаменты!L8</f>
        <v>0</v>
      </c>
      <c r="G12" s="65">
        <f>E12+F12</f>
        <v>9.45</v>
      </c>
    </row>
    <row r="13" spans="1:7" ht="30">
      <c r="A13" s="38">
        <v>1.2</v>
      </c>
      <c r="B13" s="38" t="s">
        <v>30</v>
      </c>
      <c r="C13" s="38" t="s">
        <v>31</v>
      </c>
      <c r="D13" s="65">
        <v>6</v>
      </c>
      <c r="E13" s="65">
        <f>(D13*5%)+D13</f>
        <v>6.3</v>
      </c>
      <c r="F13" s="65">
        <f>Медикаменты!L12</f>
        <v>0</v>
      </c>
      <c r="G13" s="65">
        <f>E13+F13</f>
        <v>6.3</v>
      </c>
    </row>
    <row r="14" spans="1:7" ht="15">
      <c r="A14" s="38">
        <v>2</v>
      </c>
      <c r="B14" s="136" t="s">
        <v>32</v>
      </c>
      <c r="C14" s="136"/>
      <c r="D14" s="136"/>
      <c r="E14" s="136"/>
      <c r="F14" s="136"/>
      <c r="G14" s="136"/>
    </row>
    <row r="15" spans="1:7" ht="15.75" customHeight="1">
      <c r="A15" s="38">
        <v>2.1</v>
      </c>
      <c r="B15" s="38" t="s">
        <v>34</v>
      </c>
      <c r="C15" s="38" t="s">
        <v>33</v>
      </c>
      <c r="D15" s="65">
        <v>0.65</v>
      </c>
      <c r="E15" s="65">
        <f>(D15*5%)+D15</f>
        <v>0.6825</v>
      </c>
      <c r="F15" s="65">
        <f>Медикаменты!L18</f>
        <v>0</v>
      </c>
      <c r="G15" s="65">
        <f>E15+F15</f>
        <v>0.6825</v>
      </c>
    </row>
    <row r="16" spans="1:7" ht="15">
      <c r="A16" s="51"/>
      <c r="B16" s="95"/>
      <c r="C16" s="95"/>
      <c r="D16" s="95"/>
      <c r="E16" s="95"/>
      <c r="F16" s="95"/>
      <c r="G16" s="95"/>
    </row>
    <row r="17" spans="1:7" ht="15">
      <c r="A17" s="137">
        <f>'ин. граждане'!A17:G17</f>
        <v>0</v>
      </c>
      <c r="B17" s="138"/>
      <c r="C17" s="138"/>
      <c r="D17" s="138"/>
      <c r="E17" s="138"/>
      <c r="F17" s="138"/>
      <c r="G17" s="138"/>
    </row>
  </sheetData>
  <sheetProtection/>
  <mergeCells count="16">
    <mergeCell ref="C1:G1"/>
    <mergeCell ref="C2:G2"/>
    <mergeCell ref="C3:G3"/>
    <mergeCell ref="C4:G4"/>
    <mergeCell ref="A6:G6"/>
    <mergeCell ref="A7:G7"/>
    <mergeCell ref="G8:G9"/>
    <mergeCell ref="B11:G11"/>
    <mergeCell ref="B14:G14"/>
    <mergeCell ref="A17:G17"/>
    <mergeCell ref="A8:A9"/>
    <mergeCell ref="B8:B9"/>
    <mergeCell ref="C8:C9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5.7109375" style="0" customWidth="1"/>
    <col min="2" max="2" width="55.421875" style="0" customWidth="1"/>
    <col min="3" max="3" width="12.00390625" style="0" customWidth="1"/>
    <col min="4" max="6" width="16.7109375" style="0" hidden="1" customWidth="1"/>
    <col min="7" max="7" width="16.7109375" style="0" customWidth="1"/>
  </cols>
  <sheetData>
    <row r="1" spans="1:7" ht="18" customHeight="1">
      <c r="A1" s="3"/>
      <c r="B1" s="1"/>
      <c r="C1" s="140"/>
      <c r="D1" s="140"/>
      <c r="E1" s="140"/>
      <c r="F1" s="140"/>
      <c r="G1" s="140"/>
    </row>
    <row r="2" spans="1:7" ht="18" customHeight="1">
      <c r="A2" s="3"/>
      <c r="B2" s="1"/>
      <c r="C2" s="141"/>
      <c r="D2" s="141"/>
      <c r="E2" s="141"/>
      <c r="F2" s="141"/>
      <c r="G2" s="141"/>
    </row>
    <row r="3" spans="1:7" ht="18" customHeight="1">
      <c r="A3" s="3"/>
      <c r="B3" s="1"/>
      <c r="C3" s="141"/>
      <c r="D3" s="141"/>
      <c r="E3" s="141"/>
      <c r="F3" s="141"/>
      <c r="G3" s="141"/>
    </row>
    <row r="4" spans="1:7" ht="18" customHeight="1">
      <c r="A4" s="3"/>
      <c r="B4" s="1"/>
      <c r="C4" s="141"/>
      <c r="D4" s="141"/>
      <c r="E4" s="141"/>
      <c r="F4" s="141"/>
      <c r="G4" s="141"/>
    </row>
    <row r="5" spans="1:7" ht="18" customHeight="1">
      <c r="A5" s="3"/>
      <c r="B5" s="1"/>
      <c r="C5" s="94"/>
      <c r="D5" s="94"/>
      <c r="E5" s="94"/>
      <c r="F5" s="94"/>
      <c r="G5" s="94"/>
    </row>
    <row r="6" spans="1:7" ht="18" customHeight="1">
      <c r="A6" s="142" t="s">
        <v>24</v>
      </c>
      <c r="B6" s="138"/>
      <c r="C6" s="138"/>
      <c r="D6" s="138"/>
      <c r="E6" s="138"/>
      <c r="F6" s="138"/>
      <c r="G6" s="138"/>
    </row>
    <row r="7" spans="1:7" ht="48" customHeight="1">
      <c r="A7" s="143" t="s">
        <v>80</v>
      </c>
      <c r="B7" s="143"/>
      <c r="C7" s="143"/>
      <c r="D7" s="143"/>
      <c r="E7" s="143"/>
      <c r="F7" s="143"/>
      <c r="G7" s="143"/>
    </row>
    <row r="8" spans="1:7" ht="15">
      <c r="A8" s="139" t="s">
        <v>0</v>
      </c>
      <c r="B8" s="134" t="s">
        <v>19</v>
      </c>
      <c r="C8" s="134" t="s">
        <v>2</v>
      </c>
      <c r="D8" s="134" t="s">
        <v>20</v>
      </c>
      <c r="E8" s="134" t="str">
        <f>'граждене РБ'!E8:E9</f>
        <v>Тариф с учетом увеличения на 5%</v>
      </c>
      <c r="F8" s="134" t="s">
        <v>21</v>
      </c>
      <c r="G8" s="134" t="s">
        <v>25</v>
      </c>
    </row>
    <row r="9" spans="1:7" ht="43.5" customHeight="1">
      <c r="A9" s="139"/>
      <c r="B9" s="134"/>
      <c r="C9" s="134"/>
      <c r="D9" s="134"/>
      <c r="E9" s="134"/>
      <c r="F9" s="134"/>
      <c r="G9" s="134"/>
    </row>
    <row r="10" spans="1:7" ht="19.5" customHeight="1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</row>
    <row r="11" spans="1:7" ht="19.5" customHeight="1">
      <c r="A11" s="38" t="s">
        <v>8</v>
      </c>
      <c r="B11" s="135" t="s">
        <v>28</v>
      </c>
      <c r="C11" s="135"/>
      <c r="D11" s="135"/>
      <c r="E11" s="135"/>
      <c r="F11" s="135"/>
      <c r="G11" s="135"/>
    </row>
    <row r="12" spans="1:7" ht="19.5" customHeight="1">
      <c r="A12" s="38">
        <v>1.1</v>
      </c>
      <c r="B12" s="38" t="s">
        <v>29</v>
      </c>
      <c r="C12" s="33" t="s">
        <v>31</v>
      </c>
      <c r="D12" s="65">
        <v>20.94</v>
      </c>
      <c r="E12" s="65">
        <f>(D12*5%)+D12</f>
        <v>21.987000000000002</v>
      </c>
      <c r="F12" s="65">
        <f>Медикаменты!L8</f>
        <v>0</v>
      </c>
      <c r="G12" s="65">
        <f>E12+F12</f>
        <v>21.987000000000002</v>
      </c>
    </row>
    <row r="13" spans="1:7" ht="19.5" customHeight="1">
      <c r="A13" s="38">
        <v>1.2</v>
      </c>
      <c r="B13" s="38" t="s">
        <v>30</v>
      </c>
      <c r="C13" s="33" t="s">
        <v>31</v>
      </c>
      <c r="D13" s="65">
        <v>13.96</v>
      </c>
      <c r="E13" s="65">
        <f>(D13*5%)+D13</f>
        <v>14.658000000000001</v>
      </c>
      <c r="F13" s="65">
        <f>Медикаменты!L12</f>
        <v>0</v>
      </c>
      <c r="G13" s="65">
        <f>E13+F13</f>
        <v>14.658000000000001</v>
      </c>
    </row>
    <row r="14" spans="1:7" ht="19.5" customHeight="1">
      <c r="A14" s="38">
        <v>2</v>
      </c>
      <c r="B14" s="136" t="s">
        <v>32</v>
      </c>
      <c r="C14" s="136"/>
      <c r="D14" s="136"/>
      <c r="E14" s="136"/>
      <c r="F14" s="136"/>
      <c r="G14" s="136"/>
    </row>
    <row r="15" spans="1:7" ht="19.5" customHeight="1">
      <c r="A15" s="38">
        <v>2.1</v>
      </c>
      <c r="B15" s="38" t="s">
        <v>34</v>
      </c>
      <c r="C15" s="33" t="s">
        <v>33</v>
      </c>
      <c r="D15" s="65">
        <v>1.52</v>
      </c>
      <c r="E15" s="65">
        <f>(D15*5%)+D15</f>
        <v>1.596</v>
      </c>
      <c r="F15" s="65">
        <f>Медикаменты!L18</f>
        <v>0</v>
      </c>
      <c r="G15" s="65">
        <f>E15+F15</f>
        <v>1.596</v>
      </c>
    </row>
    <row r="16" spans="1:7" ht="19.5" customHeight="1">
      <c r="A16" s="51"/>
      <c r="B16" s="95"/>
      <c r="C16" s="95"/>
      <c r="D16" s="95"/>
      <c r="E16" s="95"/>
      <c r="F16" s="95"/>
      <c r="G16" s="95"/>
    </row>
    <row r="17" spans="1:7" ht="19.5" customHeight="1">
      <c r="A17" s="137"/>
      <c r="B17" s="138"/>
      <c r="C17" s="138"/>
      <c r="D17" s="138"/>
      <c r="E17" s="138"/>
      <c r="F17" s="138"/>
      <c r="G17" s="138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</sheetData>
  <sheetProtection/>
  <mergeCells count="16">
    <mergeCell ref="C1:G1"/>
    <mergeCell ref="C2:G2"/>
    <mergeCell ref="C3:G3"/>
    <mergeCell ref="C4:G4"/>
    <mergeCell ref="A6:G6"/>
    <mergeCell ref="A7:G7"/>
    <mergeCell ref="G8:G9"/>
    <mergeCell ref="B11:G11"/>
    <mergeCell ref="B14:G14"/>
    <mergeCell ref="A17:G17"/>
    <mergeCell ref="A8:A9"/>
    <mergeCell ref="B8:B9"/>
    <mergeCell ref="C8:C9"/>
    <mergeCell ref="D8:D9"/>
    <mergeCell ref="E8:E9"/>
    <mergeCell ref="F8:F9"/>
  </mergeCells>
  <printOptions/>
  <pageMargins left="0" right="0" top="0" bottom="0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zoomScale="90" zoomScaleNormal="90" zoomScalePageLayoutView="0" workbookViewId="0" topLeftCell="A1">
      <selection activeCell="N11" sqref="N11"/>
    </sheetView>
  </sheetViews>
  <sheetFormatPr defaultColWidth="9.140625" defaultRowHeight="15"/>
  <cols>
    <col min="1" max="1" width="4.7109375" style="0" customWidth="1"/>
    <col min="2" max="2" width="25.7109375" style="0" customWidth="1"/>
    <col min="3" max="3" width="28.7109375" style="0" customWidth="1"/>
    <col min="4" max="4" width="15.57421875" style="0" hidden="1" customWidth="1"/>
    <col min="5" max="8" width="0" style="0" hidden="1" customWidth="1"/>
    <col min="9" max="10" width="9.7109375" style="0" customWidth="1"/>
    <col min="11" max="12" width="9.7109375" style="26" customWidth="1"/>
  </cols>
  <sheetData>
    <row r="1" spans="1:15" ht="36.75" customHeight="1">
      <c r="A1" s="151" t="s">
        <v>23</v>
      </c>
      <c r="B1" s="151"/>
      <c r="C1" s="151"/>
      <c r="D1" s="151"/>
      <c r="E1" s="151"/>
      <c r="F1" s="151"/>
      <c r="G1" s="151"/>
      <c r="H1" s="151"/>
      <c r="I1" s="152"/>
      <c r="J1" s="152"/>
      <c r="K1" s="152"/>
      <c r="L1" s="152"/>
      <c r="M1" s="4"/>
      <c r="N1" s="4"/>
      <c r="O1" s="4"/>
    </row>
    <row r="2" spans="1:15" ht="100.5" customHeight="1">
      <c r="A2" s="10" t="s">
        <v>0</v>
      </c>
      <c r="B2" s="10" t="s">
        <v>1</v>
      </c>
      <c r="C2" s="10" t="s">
        <v>11</v>
      </c>
      <c r="D2" s="10" t="s">
        <v>9</v>
      </c>
      <c r="E2" s="10" t="s">
        <v>6</v>
      </c>
      <c r="F2" s="10" t="s">
        <v>3</v>
      </c>
      <c r="G2" s="10" t="s">
        <v>4</v>
      </c>
      <c r="H2" s="10" t="s">
        <v>5</v>
      </c>
      <c r="I2" s="11" t="s">
        <v>2</v>
      </c>
      <c r="J2" s="11" t="s">
        <v>12</v>
      </c>
      <c r="K2" s="22" t="s">
        <v>14</v>
      </c>
      <c r="L2" s="22" t="s">
        <v>15</v>
      </c>
      <c r="M2" s="4"/>
      <c r="N2" s="4"/>
      <c r="O2" s="4"/>
    </row>
    <row r="3" spans="1:18" s="21" customFormat="1" ht="15.75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3">
        <v>4</v>
      </c>
      <c r="J3" s="14">
        <v>5</v>
      </c>
      <c r="K3" s="16">
        <v>6</v>
      </c>
      <c r="L3" s="16">
        <v>7</v>
      </c>
      <c r="M3" s="6"/>
      <c r="N3" s="144" t="s">
        <v>59</v>
      </c>
      <c r="O3" s="144"/>
      <c r="P3" s="144"/>
      <c r="Q3" s="144"/>
      <c r="R3" s="144"/>
    </row>
    <row r="4" spans="1:18" s="21" customFormat="1" ht="18.75" customHeight="1">
      <c r="A4" s="48" t="e">
        <f>'граждене РБ'!#REF!</f>
        <v>#REF!</v>
      </c>
      <c r="B4" s="153" t="e">
        <f>'граждене РБ'!#REF!</f>
        <v>#REF!</v>
      </c>
      <c r="C4" s="154"/>
      <c r="D4" s="154"/>
      <c r="E4" s="154"/>
      <c r="F4" s="154"/>
      <c r="G4" s="154"/>
      <c r="H4" s="154"/>
      <c r="I4" s="154"/>
      <c r="J4" s="154"/>
      <c r="K4" s="154"/>
      <c r="L4" s="155"/>
      <c r="M4" s="6"/>
      <c r="N4" s="144"/>
      <c r="O4" s="144"/>
      <c r="P4" s="144"/>
      <c r="Q4" s="144"/>
      <c r="R4" s="144"/>
    </row>
    <row r="5" spans="1:18" s="21" customFormat="1" ht="15.75" customHeight="1">
      <c r="A5" s="145" t="e">
        <f>'граждене РБ'!#REF!</f>
        <v>#REF!</v>
      </c>
      <c r="B5" s="145" t="e">
        <f>'граждене РБ'!#REF!</f>
        <v>#REF!</v>
      </c>
      <c r="C5" s="39" t="s">
        <v>35</v>
      </c>
      <c r="D5" s="15"/>
      <c r="E5" s="15"/>
      <c r="F5" s="15"/>
      <c r="G5" s="15"/>
      <c r="H5" s="15"/>
      <c r="I5" s="13" t="s">
        <v>16</v>
      </c>
      <c r="J5" s="13">
        <v>2</v>
      </c>
      <c r="K5" s="54"/>
      <c r="L5" s="55">
        <f>J5*K5</f>
        <v>0</v>
      </c>
      <c r="M5" s="6"/>
      <c r="N5" s="144"/>
      <c r="O5" s="144"/>
      <c r="P5" s="144"/>
      <c r="Q5" s="144"/>
      <c r="R5" s="144"/>
    </row>
    <row r="6" spans="1:18" s="21" customFormat="1" ht="15.75" customHeight="1">
      <c r="A6" s="146"/>
      <c r="B6" s="146"/>
      <c r="C6" s="39" t="s">
        <v>36</v>
      </c>
      <c r="D6" s="15"/>
      <c r="E6" s="15"/>
      <c r="F6" s="15"/>
      <c r="G6" s="15"/>
      <c r="H6" s="15"/>
      <c r="I6" s="13" t="s">
        <v>41</v>
      </c>
      <c r="J6" s="13">
        <v>1.5</v>
      </c>
      <c r="K6" s="54"/>
      <c r="L6" s="55">
        <f>J6*K6</f>
        <v>0</v>
      </c>
      <c r="M6" s="6"/>
      <c r="N6" s="144"/>
      <c r="O6" s="144"/>
      <c r="P6" s="144"/>
      <c r="Q6" s="144"/>
      <c r="R6" s="144"/>
    </row>
    <row r="7" spans="1:18" s="21" customFormat="1" ht="15.75" customHeight="1" thickBot="1">
      <c r="A7" s="147"/>
      <c r="B7" s="147"/>
      <c r="C7" s="40" t="s">
        <v>37</v>
      </c>
      <c r="D7" s="28"/>
      <c r="E7" s="28"/>
      <c r="F7" s="28"/>
      <c r="G7" s="28"/>
      <c r="H7" s="28"/>
      <c r="I7" s="35" t="s">
        <v>41</v>
      </c>
      <c r="J7" s="35">
        <v>30</v>
      </c>
      <c r="K7" s="56"/>
      <c r="L7" s="55">
        <f>J7*K7</f>
        <v>0</v>
      </c>
      <c r="M7" s="6"/>
      <c r="N7" s="144"/>
      <c r="O7" s="144"/>
      <c r="P7" s="144"/>
      <c r="Q7" s="144"/>
      <c r="R7" s="144"/>
    </row>
    <row r="8" spans="1:18" s="21" customFormat="1" ht="15.75" customHeight="1" thickBot="1">
      <c r="A8" s="36"/>
      <c r="B8" s="37"/>
      <c r="C8" s="45" t="s">
        <v>13</v>
      </c>
      <c r="D8" s="44"/>
      <c r="E8" s="44"/>
      <c r="F8" s="44"/>
      <c r="G8" s="44"/>
      <c r="H8" s="44"/>
      <c r="I8" s="20" t="s">
        <v>18</v>
      </c>
      <c r="J8" s="20" t="s">
        <v>18</v>
      </c>
      <c r="K8" s="47" t="s">
        <v>18</v>
      </c>
      <c r="L8" s="57">
        <f>SUM(L5:L7)</f>
        <v>0</v>
      </c>
      <c r="M8" s="6"/>
      <c r="N8" s="144"/>
      <c r="O8" s="144"/>
      <c r="P8" s="144"/>
      <c r="Q8" s="144"/>
      <c r="R8" s="144"/>
    </row>
    <row r="9" spans="1:18" s="21" customFormat="1" ht="15.75" customHeight="1">
      <c r="A9" s="145" t="e">
        <f>'граждене РБ'!#REF!</f>
        <v>#REF!</v>
      </c>
      <c r="B9" s="145" t="e">
        <f>'граждене РБ'!#REF!</f>
        <v>#REF!</v>
      </c>
      <c r="C9" s="43" t="s">
        <v>35</v>
      </c>
      <c r="D9" s="27"/>
      <c r="E9" s="27"/>
      <c r="F9" s="27"/>
      <c r="G9" s="27"/>
      <c r="H9" s="27"/>
      <c r="I9" s="18" t="s">
        <v>16</v>
      </c>
      <c r="J9" s="18">
        <v>2</v>
      </c>
      <c r="K9" s="59">
        <f>K5</f>
        <v>0</v>
      </c>
      <c r="L9" s="60">
        <f>J9*K9</f>
        <v>0</v>
      </c>
      <c r="M9" s="6"/>
      <c r="N9" s="144"/>
      <c r="O9" s="144"/>
      <c r="P9" s="144"/>
      <c r="Q9" s="144"/>
      <c r="R9" s="144"/>
    </row>
    <row r="10" spans="1:18" s="21" customFormat="1" ht="15.75" customHeight="1">
      <c r="A10" s="146"/>
      <c r="B10" s="146"/>
      <c r="C10" s="39" t="s">
        <v>36</v>
      </c>
      <c r="D10" s="15"/>
      <c r="E10" s="15"/>
      <c r="F10" s="15"/>
      <c r="G10" s="15"/>
      <c r="H10" s="15"/>
      <c r="I10" s="34" t="s">
        <v>41</v>
      </c>
      <c r="J10" s="34">
        <v>1.5</v>
      </c>
      <c r="K10" s="61">
        <f>K6</f>
        <v>0</v>
      </c>
      <c r="L10" s="60">
        <f>J10*K10</f>
        <v>0</v>
      </c>
      <c r="M10" s="6"/>
      <c r="N10" s="144"/>
      <c r="O10" s="144"/>
      <c r="P10" s="144"/>
      <c r="Q10" s="144"/>
      <c r="R10" s="144"/>
    </row>
    <row r="11" spans="1:15" s="21" customFormat="1" ht="15.75" customHeight="1" thickBot="1">
      <c r="A11" s="147"/>
      <c r="B11" s="147"/>
      <c r="C11" s="40" t="s">
        <v>37</v>
      </c>
      <c r="D11" s="28"/>
      <c r="E11" s="28"/>
      <c r="F11" s="28"/>
      <c r="G11" s="28"/>
      <c r="H11" s="28"/>
      <c r="I11" s="35" t="s">
        <v>41</v>
      </c>
      <c r="J11" s="35">
        <v>30</v>
      </c>
      <c r="K11" s="62">
        <f>K7</f>
        <v>0</v>
      </c>
      <c r="L11" s="60">
        <f>J11*K11</f>
        <v>0</v>
      </c>
      <c r="M11" s="6"/>
      <c r="N11" s="6"/>
      <c r="O11" s="6"/>
    </row>
    <row r="12" spans="1:15" s="21" customFormat="1" ht="15.75" customHeight="1" thickBot="1">
      <c r="A12" s="17"/>
      <c r="B12" s="46"/>
      <c r="C12" s="45" t="s">
        <v>13</v>
      </c>
      <c r="D12" s="44"/>
      <c r="E12" s="44"/>
      <c r="F12" s="44"/>
      <c r="G12" s="44"/>
      <c r="H12" s="44"/>
      <c r="I12" s="20" t="s">
        <v>18</v>
      </c>
      <c r="J12" s="20" t="s">
        <v>18</v>
      </c>
      <c r="K12" s="47" t="s">
        <v>18</v>
      </c>
      <c r="L12" s="57">
        <f>SUM(L9:L11)</f>
        <v>0</v>
      </c>
      <c r="M12" s="6"/>
      <c r="N12" s="6"/>
      <c r="O12" s="6"/>
    </row>
    <row r="13" spans="1:15" s="21" customFormat="1" ht="15.75" customHeight="1">
      <c r="A13" s="48">
        <f>'граждене РБ'!A11</f>
        <v>2</v>
      </c>
      <c r="B13" s="148" t="str">
        <f>'граждене РБ'!B11</f>
        <v>Гинекологические манипуляции и процедуры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50"/>
      <c r="M13" s="6"/>
      <c r="N13" s="6"/>
      <c r="O13" s="6"/>
    </row>
    <row r="14" spans="1:15" s="21" customFormat="1" ht="15.75" customHeight="1">
      <c r="A14" s="145">
        <f>'граждене РБ'!A12</f>
        <v>2.1</v>
      </c>
      <c r="B14" s="145" t="str">
        <f>'граждене РБ'!B12</f>
        <v>забор мазка на исследование</v>
      </c>
      <c r="C14" s="39" t="s">
        <v>35</v>
      </c>
      <c r="D14" s="15"/>
      <c r="E14" s="15"/>
      <c r="F14" s="15"/>
      <c r="G14" s="15"/>
      <c r="H14" s="15"/>
      <c r="I14" s="34" t="s">
        <v>16</v>
      </c>
      <c r="J14" s="34">
        <v>2</v>
      </c>
      <c r="K14" s="58">
        <f>K5</f>
        <v>0</v>
      </c>
      <c r="L14" s="53">
        <f>J14*K14</f>
        <v>0</v>
      </c>
      <c r="M14" s="6"/>
      <c r="N14" s="6"/>
      <c r="O14" s="6"/>
    </row>
    <row r="15" spans="1:15" s="21" customFormat="1" ht="15.75" customHeight="1">
      <c r="A15" s="146"/>
      <c r="B15" s="146"/>
      <c r="C15" s="39" t="s">
        <v>36</v>
      </c>
      <c r="D15" s="15"/>
      <c r="E15" s="15"/>
      <c r="F15" s="15"/>
      <c r="G15" s="15"/>
      <c r="H15" s="15"/>
      <c r="I15" s="34" t="s">
        <v>41</v>
      </c>
      <c r="J15" s="34">
        <v>1.5</v>
      </c>
      <c r="K15" s="58">
        <f>K6</f>
        <v>0</v>
      </c>
      <c r="L15" s="53">
        <f>J15*K15</f>
        <v>0</v>
      </c>
      <c r="M15" s="6"/>
      <c r="N15" s="6"/>
      <c r="O15" s="6"/>
    </row>
    <row r="16" spans="1:15" s="21" customFormat="1" ht="15.75" customHeight="1">
      <c r="A16" s="146"/>
      <c r="B16" s="146"/>
      <c r="C16" s="39" t="s">
        <v>38</v>
      </c>
      <c r="D16" s="15"/>
      <c r="E16" s="15"/>
      <c r="F16" s="15"/>
      <c r="G16" s="15"/>
      <c r="H16" s="15"/>
      <c r="I16" s="13" t="s">
        <v>40</v>
      </c>
      <c r="J16" s="13">
        <v>1</v>
      </c>
      <c r="K16" s="52"/>
      <c r="L16" s="53">
        <f>J16*K16</f>
        <v>0</v>
      </c>
      <c r="M16" s="6"/>
      <c r="N16" s="6"/>
      <c r="O16" s="6"/>
    </row>
    <row r="17" spans="1:15" s="21" customFormat="1" ht="15.75" customHeight="1" thickBot="1">
      <c r="A17" s="147"/>
      <c r="B17" s="147"/>
      <c r="C17" s="39" t="s">
        <v>39</v>
      </c>
      <c r="D17" s="15"/>
      <c r="E17" s="15"/>
      <c r="F17" s="15"/>
      <c r="G17" s="15"/>
      <c r="H17" s="15"/>
      <c r="I17" s="13" t="s">
        <v>17</v>
      </c>
      <c r="J17" s="13">
        <v>25</v>
      </c>
      <c r="K17" s="52"/>
      <c r="L17" s="53">
        <f>J17*K17</f>
        <v>0</v>
      </c>
      <c r="M17" s="6"/>
      <c r="N17" s="6"/>
      <c r="O17" s="6"/>
    </row>
    <row r="18" spans="1:15" s="21" customFormat="1" ht="15.75" customHeight="1" thickBot="1">
      <c r="A18" s="42"/>
      <c r="B18" s="42"/>
      <c r="C18" s="41" t="s">
        <v>13</v>
      </c>
      <c r="D18" s="29"/>
      <c r="E18" s="30"/>
      <c r="F18" s="30"/>
      <c r="G18" s="30"/>
      <c r="H18" s="31"/>
      <c r="I18" s="5" t="s">
        <v>18</v>
      </c>
      <c r="J18" s="5" t="s">
        <v>18</v>
      </c>
      <c r="K18" s="23" t="s">
        <v>18</v>
      </c>
      <c r="L18" s="63">
        <f>SUM(L14:L17)</f>
        <v>0</v>
      </c>
      <c r="M18" s="6"/>
      <c r="N18" s="6"/>
      <c r="O18" s="6"/>
    </row>
    <row r="19" spans="1:15" s="21" customFormat="1" ht="15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24"/>
      <c r="L19" s="24"/>
      <c r="M19" s="6"/>
      <c r="N19" s="6"/>
      <c r="O19" s="6"/>
    </row>
    <row r="20" spans="1:15" s="21" customFormat="1" ht="15.7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24"/>
      <c r="L20" s="24"/>
      <c r="M20" s="6"/>
      <c r="N20" s="6"/>
      <c r="O20" s="6"/>
    </row>
    <row r="21" spans="1:15" s="21" customFormat="1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24"/>
      <c r="L21" s="24"/>
      <c r="M21" s="6"/>
      <c r="N21" s="6"/>
      <c r="O21" s="6"/>
    </row>
    <row r="22" spans="1:15" s="21" customFormat="1" ht="15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24"/>
      <c r="L22" s="24"/>
      <c r="M22" s="6"/>
      <c r="N22" s="6"/>
      <c r="O22" s="6"/>
    </row>
    <row r="23" spans="1:15" s="21" customFormat="1" ht="15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24"/>
      <c r="L23" s="24"/>
      <c r="M23" s="6"/>
      <c r="N23" s="6"/>
      <c r="O23" s="6"/>
    </row>
    <row r="24" spans="1:15" s="21" customFormat="1" ht="15.7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24"/>
      <c r="L24" s="24"/>
      <c r="M24" s="6"/>
      <c r="N24" s="6"/>
      <c r="O24" s="6"/>
    </row>
    <row r="25" spans="1:15" s="21" customFormat="1" ht="15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24"/>
      <c r="L25" s="24"/>
      <c r="M25" s="6"/>
      <c r="N25" s="6"/>
      <c r="O25" s="6"/>
    </row>
    <row r="26" spans="1:15" s="21" customFormat="1" ht="15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24"/>
      <c r="L26" s="24"/>
      <c r="M26" s="6"/>
      <c r="N26" s="6"/>
      <c r="O26" s="6"/>
    </row>
    <row r="27" spans="1:15" s="21" customFormat="1" ht="15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24"/>
      <c r="L27" s="24"/>
      <c r="M27" s="6"/>
      <c r="N27" s="6"/>
      <c r="O27" s="6"/>
    </row>
    <row r="28" spans="1:15" s="21" customFormat="1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25"/>
      <c r="L28" s="25"/>
      <c r="M28" s="6"/>
      <c r="N28" s="6"/>
      <c r="O28" s="6"/>
    </row>
    <row r="29" spans="1:15" s="21" customFormat="1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25"/>
      <c r="L29" s="25"/>
      <c r="M29" s="6"/>
      <c r="N29" s="6"/>
      <c r="O29" s="6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</sheetData>
  <sheetProtection/>
  <mergeCells count="10">
    <mergeCell ref="N3:R10"/>
    <mergeCell ref="B14:B17"/>
    <mergeCell ref="A14:A17"/>
    <mergeCell ref="B13:L13"/>
    <mergeCell ref="A1:L1"/>
    <mergeCell ref="B4:L4"/>
    <mergeCell ref="B5:B7"/>
    <mergeCell ref="A5:A7"/>
    <mergeCell ref="A9:A11"/>
    <mergeCell ref="B9:B11"/>
  </mergeCells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I31" sqref="I31"/>
    </sheetView>
  </sheetViews>
  <sheetFormatPr defaultColWidth="9.140625" defaultRowHeight="15"/>
  <cols>
    <col min="1" max="1" width="10.7109375" style="119" customWidth="1"/>
    <col min="2" max="2" width="50.8515625" style="119" customWidth="1"/>
    <col min="3" max="3" width="14.7109375" style="119" customWidth="1"/>
    <col min="4" max="4" width="15.7109375" style="119" customWidth="1"/>
    <col min="5" max="5" width="9.140625" style="119" customWidth="1"/>
    <col min="6" max="8" width="9.140625" style="21" customWidth="1"/>
  </cols>
  <sheetData>
    <row r="1" spans="1:4" ht="15.75">
      <c r="A1" s="159" t="s">
        <v>42</v>
      </c>
      <c r="B1" s="159"/>
      <c r="C1" s="159"/>
      <c r="D1" s="159"/>
    </row>
    <row r="2" spans="1:8" ht="30" customHeight="1">
      <c r="A2" s="160" t="s">
        <v>88</v>
      </c>
      <c r="B2" s="160"/>
      <c r="C2" s="160"/>
      <c r="D2" s="160"/>
      <c r="E2" s="120"/>
      <c r="F2" s="49"/>
      <c r="G2" s="49"/>
      <c r="H2" s="49"/>
    </row>
    <row r="3" spans="1:8" s="124" customFormat="1" ht="33" customHeight="1">
      <c r="A3" s="121" t="s">
        <v>0</v>
      </c>
      <c r="B3" s="121" t="s">
        <v>1</v>
      </c>
      <c r="C3" s="121" t="s">
        <v>2</v>
      </c>
      <c r="D3" s="121" t="s">
        <v>58</v>
      </c>
      <c r="E3" s="122"/>
      <c r="F3" s="123"/>
      <c r="G3" s="123"/>
      <c r="H3" s="123"/>
    </row>
    <row r="4" spans="1:4" ht="13.5" customHeight="1">
      <c r="A4" s="64">
        <v>1</v>
      </c>
      <c r="B4" s="161" t="s">
        <v>28</v>
      </c>
      <c r="C4" s="161"/>
      <c r="D4" s="161"/>
    </row>
    <row r="5" spans="1:4" ht="13.5" customHeight="1">
      <c r="A5" s="64">
        <v>1.1</v>
      </c>
      <c r="B5" s="64" t="s">
        <v>29</v>
      </c>
      <c r="C5" s="64" t="s">
        <v>31</v>
      </c>
      <c r="D5" s="117" t="e">
        <f>'граждене РБ'!#REF!</f>
        <v>#REF!</v>
      </c>
    </row>
    <row r="6" spans="1:4" ht="13.5" customHeight="1">
      <c r="A6" s="64">
        <v>1.2</v>
      </c>
      <c r="B6" s="64" t="s">
        <v>30</v>
      </c>
      <c r="C6" s="64" t="s">
        <v>31</v>
      </c>
      <c r="D6" s="117" t="e">
        <f>'граждене РБ'!#REF!</f>
        <v>#REF!</v>
      </c>
    </row>
    <row r="7" spans="1:4" ht="13.5" customHeight="1">
      <c r="A7" s="64">
        <v>2</v>
      </c>
      <c r="B7" s="161" t="s">
        <v>32</v>
      </c>
      <c r="C7" s="161"/>
      <c r="D7" s="161"/>
    </row>
    <row r="8" spans="1:4" ht="13.5" customHeight="1">
      <c r="A8" s="64">
        <v>2.1</v>
      </c>
      <c r="B8" s="38" t="s">
        <v>34</v>
      </c>
      <c r="C8" s="38" t="s">
        <v>33</v>
      </c>
      <c r="D8" s="65">
        <f>'граждене РБ'!G12</f>
        <v>0.63</v>
      </c>
    </row>
    <row r="9" spans="1:4" ht="13.5" customHeight="1">
      <c r="A9" s="161" t="s">
        <v>43</v>
      </c>
      <c r="B9" s="161"/>
      <c r="C9" s="161"/>
      <c r="D9" s="161"/>
    </row>
    <row r="10" spans="1:4" ht="13.5" customHeight="1">
      <c r="A10" s="64">
        <v>8</v>
      </c>
      <c r="B10" s="158" t="s">
        <v>89</v>
      </c>
      <c r="C10" s="157"/>
      <c r="D10" s="157"/>
    </row>
    <row r="11" spans="1:4" ht="13.5" customHeight="1">
      <c r="A11" s="64" t="s">
        <v>90</v>
      </c>
      <c r="B11" s="158" t="s">
        <v>91</v>
      </c>
      <c r="C11" s="157"/>
      <c r="D11" s="157"/>
    </row>
    <row r="12" spans="1:4" ht="24.75" customHeight="1">
      <c r="A12" s="64" t="s">
        <v>92</v>
      </c>
      <c r="B12" s="158" t="s">
        <v>93</v>
      </c>
      <c r="C12" s="157"/>
      <c r="D12" s="157"/>
    </row>
    <row r="13" spans="1:4" ht="13.5" customHeight="1">
      <c r="A13" s="157" t="s">
        <v>83</v>
      </c>
      <c r="B13" s="158" t="s">
        <v>94</v>
      </c>
      <c r="C13" s="157"/>
      <c r="D13" s="157"/>
    </row>
    <row r="14" spans="1:4" ht="13.5" customHeight="1">
      <c r="A14" s="157"/>
      <c r="B14" s="38" t="s">
        <v>95</v>
      </c>
      <c r="C14" s="64" t="s">
        <v>49</v>
      </c>
      <c r="D14" s="64">
        <v>8.2</v>
      </c>
    </row>
    <row r="15" spans="1:4" ht="13.5" customHeight="1">
      <c r="A15" s="157"/>
      <c r="B15" s="38" t="s">
        <v>65</v>
      </c>
      <c r="C15" s="64" t="s">
        <v>49</v>
      </c>
      <c r="D15" s="64">
        <v>7.89</v>
      </c>
    </row>
    <row r="16" spans="1:4" ht="13.5" customHeight="1">
      <c r="A16" s="157"/>
      <c r="B16" s="38" t="s">
        <v>66</v>
      </c>
      <c r="C16" s="64" t="s">
        <v>49</v>
      </c>
      <c r="D16" s="64">
        <v>7.17</v>
      </c>
    </row>
    <row r="17" spans="1:4" ht="13.5" customHeight="1">
      <c r="A17" s="157"/>
      <c r="B17" s="38" t="s">
        <v>67</v>
      </c>
      <c r="C17" s="64" t="s">
        <v>49</v>
      </c>
      <c r="D17" s="64">
        <v>9.88</v>
      </c>
    </row>
    <row r="18" spans="1:4" ht="13.5" customHeight="1">
      <c r="A18" s="157" t="s">
        <v>83</v>
      </c>
      <c r="B18" s="158" t="s">
        <v>96</v>
      </c>
      <c r="C18" s="157"/>
      <c r="D18" s="157"/>
    </row>
    <row r="19" spans="1:4" ht="13.5" customHeight="1">
      <c r="A19" s="157"/>
      <c r="B19" s="38" t="s">
        <v>67</v>
      </c>
      <c r="C19" s="64" t="s">
        <v>49</v>
      </c>
      <c r="D19" s="64">
        <v>4.9</v>
      </c>
    </row>
    <row r="20" spans="1:4" ht="13.5" customHeight="1">
      <c r="A20" s="64" t="s">
        <v>97</v>
      </c>
      <c r="B20" s="158" t="s">
        <v>98</v>
      </c>
      <c r="C20" s="157"/>
      <c r="D20" s="157"/>
    </row>
    <row r="21" spans="1:4" ht="30" customHeight="1">
      <c r="A21" s="64" t="s">
        <v>99</v>
      </c>
      <c r="B21" s="38" t="s">
        <v>100</v>
      </c>
      <c r="C21" s="64" t="s">
        <v>49</v>
      </c>
      <c r="D21" s="64">
        <v>4.05</v>
      </c>
    </row>
    <row r="22" spans="1:4" ht="30" customHeight="1">
      <c r="A22" s="64" t="s">
        <v>44</v>
      </c>
      <c r="B22" s="157" t="s">
        <v>45</v>
      </c>
      <c r="C22" s="157"/>
      <c r="D22" s="157"/>
    </row>
    <row r="23" spans="1:4" ht="30" customHeight="1">
      <c r="A23" s="64" t="s">
        <v>46</v>
      </c>
      <c r="B23" s="157" t="s">
        <v>101</v>
      </c>
      <c r="C23" s="157"/>
      <c r="D23" s="157"/>
    </row>
    <row r="24" spans="1:4" ht="15" customHeight="1">
      <c r="A24" s="64" t="s">
        <v>47</v>
      </c>
      <c r="B24" s="157" t="s">
        <v>48</v>
      </c>
      <c r="C24" s="157"/>
      <c r="D24" s="157"/>
    </row>
    <row r="25" spans="1:4" ht="64.5" customHeight="1">
      <c r="A25" s="157"/>
      <c r="B25" s="116" t="s">
        <v>50</v>
      </c>
      <c r="C25" s="64" t="s">
        <v>49</v>
      </c>
      <c r="D25" s="64">
        <v>20.89</v>
      </c>
    </row>
    <row r="26" spans="1:4" ht="48" customHeight="1">
      <c r="A26" s="157"/>
      <c r="B26" s="116" t="s">
        <v>102</v>
      </c>
      <c r="C26" s="64" t="s">
        <v>49</v>
      </c>
      <c r="D26" s="64">
        <v>16.46</v>
      </c>
    </row>
    <row r="27" spans="1:4" ht="33" customHeight="1">
      <c r="A27" s="157"/>
      <c r="B27" s="116" t="s">
        <v>51</v>
      </c>
      <c r="C27" s="64" t="s">
        <v>49</v>
      </c>
      <c r="D27" s="64">
        <v>13.8</v>
      </c>
    </row>
    <row r="28" spans="1:4" ht="39.75" customHeight="1">
      <c r="A28" s="157"/>
      <c r="B28" s="116" t="s">
        <v>103</v>
      </c>
      <c r="C28" s="64" t="s">
        <v>49</v>
      </c>
      <c r="D28" s="64">
        <v>18.4</v>
      </c>
    </row>
    <row r="29" spans="1:4" ht="39.75" customHeight="1">
      <c r="A29" s="157"/>
      <c r="B29" s="116" t="s">
        <v>52</v>
      </c>
      <c r="C29" s="64" t="s">
        <v>49</v>
      </c>
      <c r="D29" s="64">
        <v>26.55</v>
      </c>
    </row>
    <row r="30" spans="1:4" ht="39.75" customHeight="1">
      <c r="A30" s="157"/>
      <c r="B30" s="116" t="s">
        <v>104</v>
      </c>
      <c r="C30" s="64" t="s">
        <v>49</v>
      </c>
      <c r="D30" s="64">
        <v>20.87</v>
      </c>
    </row>
    <row r="31" spans="1:4" ht="27.75" customHeight="1">
      <c r="A31" s="64" t="s">
        <v>54</v>
      </c>
      <c r="B31" s="157" t="s">
        <v>53</v>
      </c>
      <c r="C31" s="157"/>
      <c r="D31" s="157"/>
    </row>
    <row r="32" spans="1:4" ht="21.75" customHeight="1">
      <c r="A32" s="64" t="s">
        <v>55</v>
      </c>
      <c r="B32" s="157" t="s">
        <v>48</v>
      </c>
      <c r="C32" s="157"/>
      <c r="D32" s="157"/>
    </row>
    <row r="33" spans="1:4" ht="27.75" customHeight="1">
      <c r="A33" s="64"/>
      <c r="B33" s="64" t="s">
        <v>56</v>
      </c>
      <c r="C33" s="64" t="s">
        <v>49</v>
      </c>
      <c r="D33" s="64">
        <v>25.9</v>
      </c>
    </row>
    <row r="34" spans="1:4" ht="13.5" customHeight="1">
      <c r="A34" s="64"/>
      <c r="B34" s="64" t="s">
        <v>57</v>
      </c>
      <c r="C34" s="64" t="s">
        <v>49</v>
      </c>
      <c r="D34" s="64">
        <v>25.67</v>
      </c>
    </row>
    <row r="35" spans="1:4" ht="13.5" customHeight="1">
      <c r="A35" s="118"/>
      <c r="B35" s="118"/>
      <c r="C35" s="118"/>
      <c r="D35" s="118"/>
    </row>
    <row r="36" spans="1:4" ht="13.5" customHeight="1">
      <c r="A36" s="156" t="s">
        <v>105</v>
      </c>
      <c r="B36" s="156"/>
      <c r="C36" s="156"/>
      <c r="D36" s="156"/>
    </row>
    <row r="37" spans="1:4" ht="13.5" customHeight="1">
      <c r="A37" s="118"/>
      <c r="B37" s="118"/>
      <c r="C37" s="118"/>
      <c r="D37" s="118"/>
    </row>
    <row r="38" spans="1:4" ht="15.75">
      <c r="A38" s="118"/>
      <c r="B38" s="118"/>
      <c r="C38" s="118"/>
      <c r="D38" s="118"/>
    </row>
    <row r="39" spans="1:4" ht="15.75">
      <c r="A39" s="118"/>
      <c r="B39" s="118"/>
      <c r="C39" s="118"/>
      <c r="D39" s="118"/>
    </row>
    <row r="40" spans="1:4" ht="15.75">
      <c r="A40" s="118"/>
      <c r="B40" s="118"/>
      <c r="C40" s="118"/>
      <c r="D40" s="118"/>
    </row>
    <row r="41" spans="1:4" ht="15.75">
      <c r="A41" s="118"/>
      <c r="B41" s="118"/>
      <c r="C41" s="118"/>
      <c r="D41" s="118"/>
    </row>
    <row r="42" spans="1:4" ht="15.75">
      <c r="A42" s="118"/>
      <c r="B42" s="118"/>
      <c r="C42" s="118"/>
      <c r="D42" s="118"/>
    </row>
    <row r="43" spans="1:4" ht="15.75">
      <c r="A43" s="118"/>
      <c r="B43" s="118"/>
      <c r="C43" s="118"/>
      <c r="D43" s="118"/>
    </row>
    <row r="44" spans="1:4" ht="15.75">
      <c r="A44" s="118"/>
      <c r="B44" s="118"/>
      <c r="C44" s="118"/>
      <c r="D44" s="118"/>
    </row>
    <row r="45" spans="1:4" ht="15.75">
      <c r="A45" s="118"/>
      <c r="B45" s="118"/>
      <c r="C45" s="118"/>
      <c r="D45" s="118"/>
    </row>
    <row r="46" spans="1:4" ht="15.75">
      <c r="A46" s="118"/>
      <c r="B46" s="118"/>
      <c r="C46" s="118"/>
      <c r="D46" s="118"/>
    </row>
    <row r="47" spans="1:4" ht="15.75">
      <c r="A47" s="118"/>
      <c r="B47" s="118"/>
      <c r="C47" s="118"/>
      <c r="D47" s="118"/>
    </row>
    <row r="48" spans="1:4" ht="15.75">
      <c r="A48" s="118"/>
      <c r="B48" s="118"/>
      <c r="C48" s="118"/>
      <c r="D48" s="118"/>
    </row>
    <row r="49" spans="1:4" ht="15.75">
      <c r="A49" s="118"/>
      <c r="B49" s="118"/>
      <c r="C49" s="118"/>
      <c r="D49" s="118"/>
    </row>
    <row r="50" spans="1:4" ht="15.75">
      <c r="A50" s="118"/>
      <c r="B50" s="118"/>
      <c r="C50" s="118"/>
      <c r="D50" s="118"/>
    </row>
    <row r="51" spans="1:4" ht="15.75">
      <c r="A51" s="118"/>
      <c r="B51" s="118"/>
      <c r="C51" s="118"/>
      <c r="D51" s="118"/>
    </row>
    <row r="52" spans="1:4" ht="15.75">
      <c r="A52" s="118"/>
      <c r="B52" s="118"/>
      <c r="C52" s="118"/>
      <c r="D52" s="118"/>
    </row>
    <row r="53" spans="1:4" ht="15.75">
      <c r="A53" s="118"/>
      <c r="B53" s="118"/>
      <c r="C53" s="118"/>
      <c r="D53" s="118"/>
    </row>
    <row r="54" spans="1:4" ht="15.75">
      <c r="A54" s="118"/>
      <c r="B54" s="118"/>
      <c r="C54" s="118"/>
      <c r="D54" s="118"/>
    </row>
    <row r="55" spans="1:4" ht="15.75">
      <c r="A55" s="118"/>
      <c r="B55" s="118"/>
      <c r="C55" s="118"/>
      <c r="D55" s="118"/>
    </row>
    <row r="56" spans="1:4" ht="15.75">
      <c r="A56" s="118"/>
      <c r="B56" s="118"/>
      <c r="C56" s="118"/>
      <c r="D56" s="118"/>
    </row>
    <row r="57" spans="1:4" ht="15.75">
      <c r="A57" s="118"/>
      <c r="B57" s="118"/>
      <c r="C57" s="118"/>
      <c r="D57" s="118"/>
    </row>
  </sheetData>
  <sheetProtection/>
  <mergeCells count="20">
    <mergeCell ref="A1:D1"/>
    <mergeCell ref="A2:D2"/>
    <mergeCell ref="A9:D9"/>
    <mergeCell ref="B22:D22"/>
    <mergeCell ref="A25:A30"/>
    <mergeCell ref="B31:D31"/>
    <mergeCell ref="B23:D23"/>
    <mergeCell ref="B4:D4"/>
    <mergeCell ref="B7:D7"/>
    <mergeCell ref="B20:D20"/>
    <mergeCell ref="A36:D36"/>
    <mergeCell ref="B32:D32"/>
    <mergeCell ref="B24:D24"/>
    <mergeCell ref="B10:D10"/>
    <mergeCell ref="B11:D11"/>
    <mergeCell ref="B12:D12"/>
    <mergeCell ref="B13:D13"/>
    <mergeCell ref="A13:A17"/>
    <mergeCell ref="B18:D18"/>
    <mergeCell ref="A18:A19"/>
  </mergeCells>
  <printOptions/>
  <pageMargins left="0.7874015748031497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5.28125" style="0" customWidth="1"/>
    <col min="2" max="2" width="64.00390625" style="0" customWidth="1"/>
    <col min="3" max="3" width="24.57421875" style="0" customWidth="1"/>
    <col min="4" max="4" width="35.8515625" style="0" customWidth="1"/>
    <col min="5" max="5" width="3.421875" style="0" hidden="1" customWidth="1"/>
    <col min="6" max="6" width="19.7109375" style="0" customWidth="1"/>
    <col min="7" max="7" width="23.57421875" style="0" customWidth="1"/>
    <col min="8" max="8" width="12.140625" style="0" customWidth="1"/>
  </cols>
  <sheetData>
    <row r="1" spans="1:5" ht="13.5" customHeight="1">
      <c r="A1" s="163" t="s">
        <v>7</v>
      </c>
      <c r="B1" s="163"/>
      <c r="C1" s="163"/>
      <c r="D1" s="163"/>
      <c r="E1" s="163"/>
    </row>
    <row r="2" spans="1:5" ht="15.75" customHeight="1">
      <c r="A2" s="164" t="s">
        <v>10</v>
      </c>
      <c r="B2" s="164"/>
      <c r="C2" s="164"/>
      <c r="D2" s="164"/>
      <c r="E2" s="164"/>
    </row>
    <row r="3" spans="1:5" ht="15.75" customHeight="1">
      <c r="A3" s="164" t="s">
        <v>26</v>
      </c>
      <c r="B3" s="164"/>
      <c r="C3" s="164"/>
      <c r="D3" s="164"/>
      <c r="E3" s="164"/>
    </row>
    <row r="4" spans="1:5" ht="15">
      <c r="A4" s="164" t="s">
        <v>82</v>
      </c>
      <c r="B4" s="164"/>
      <c r="C4" s="164"/>
      <c r="D4" s="164"/>
      <c r="E4" s="164"/>
    </row>
    <row r="5" spans="1:5" ht="15">
      <c r="A5" s="169" t="s">
        <v>42</v>
      </c>
      <c r="B5" s="169"/>
      <c r="C5" s="169"/>
      <c r="D5" s="169"/>
      <c r="E5" s="71"/>
    </row>
    <row r="6" spans="1:5" ht="32.25" customHeight="1">
      <c r="A6" s="162" t="s">
        <v>60</v>
      </c>
      <c r="B6" s="162"/>
      <c r="C6" s="162"/>
      <c r="D6" s="162"/>
      <c r="E6" s="71"/>
    </row>
    <row r="7" spans="1:5" ht="20.25" customHeight="1">
      <c r="A7" s="177" t="s">
        <v>0</v>
      </c>
      <c r="B7" s="168" t="s">
        <v>19</v>
      </c>
      <c r="C7" s="168" t="s">
        <v>2</v>
      </c>
      <c r="D7" s="180" t="s">
        <v>25</v>
      </c>
      <c r="E7" s="71"/>
    </row>
    <row r="8" spans="1:5" ht="20.25" customHeight="1">
      <c r="A8" s="178"/>
      <c r="B8" s="168"/>
      <c r="C8" s="168"/>
      <c r="D8" s="180"/>
      <c r="E8" s="71"/>
    </row>
    <row r="9" spans="1:5" ht="2.25" customHeight="1">
      <c r="A9" s="179"/>
      <c r="B9" s="168"/>
      <c r="C9" s="168"/>
      <c r="D9" s="180"/>
      <c r="E9" s="71"/>
    </row>
    <row r="10" spans="1:5" ht="15" customHeight="1">
      <c r="A10" s="72">
        <v>1</v>
      </c>
      <c r="B10" s="73">
        <v>2</v>
      </c>
      <c r="C10" s="73">
        <v>3</v>
      </c>
      <c r="D10" s="73">
        <v>4</v>
      </c>
      <c r="E10" s="71"/>
    </row>
    <row r="11" spans="1:5" ht="15" customHeight="1">
      <c r="A11" s="74">
        <v>1</v>
      </c>
      <c r="B11" s="171" t="s">
        <v>61</v>
      </c>
      <c r="C11" s="172"/>
      <c r="D11" s="173"/>
      <c r="E11" s="75"/>
    </row>
    <row r="12" spans="1:5" ht="17.25" customHeight="1">
      <c r="A12" s="74"/>
      <c r="B12" s="165" t="s">
        <v>62</v>
      </c>
      <c r="C12" s="166"/>
      <c r="D12" s="167"/>
      <c r="E12" s="76"/>
    </row>
    <row r="13" spans="1:5" ht="20.25" customHeight="1">
      <c r="A13" s="74"/>
      <c r="B13" s="165" t="s">
        <v>63</v>
      </c>
      <c r="C13" s="172"/>
      <c r="D13" s="173"/>
      <c r="E13" s="76"/>
    </row>
    <row r="14" spans="1:5" ht="17.25" customHeight="1">
      <c r="A14" s="74"/>
      <c r="B14" s="165" t="s">
        <v>48</v>
      </c>
      <c r="C14" s="166"/>
      <c r="D14" s="167"/>
      <c r="E14" s="76"/>
    </row>
    <row r="15" spans="1:5" ht="15" customHeight="1">
      <c r="A15" s="74">
        <v>1.1</v>
      </c>
      <c r="B15" s="77" t="s">
        <v>64</v>
      </c>
      <c r="C15" s="77" t="s">
        <v>49</v>
      </c>
      <c r="D15" s="77">
        <v>8.2</v>
      </c>
      <c r="E15" s="76"/>
    </row>
    <row r="16" spans="1:5" ht="15">
      <c r="A16" s="74">
        <v>1.2</v>
      </c>
      <c r="B16" s="77" t="s">
        <v>65</v>
      </c>
      <c r="C16" s="77" t="s">
        <v>49</v>
      </c>
      <c r="D16" s="77">
        <v>7.89</v>
      </c>
      <c r="E16" s="75"/>
    </row>
    <row r="17" spans="1:5" ht="15">
      <c r="A17" s="74"/>
      <c r="B17" s="77" t="s">
        <v>66</v>
      </c>
      <c r="C17" s="77" t="s">
        <v>49</v>
      </c>
      <c r="D17" s="78">
        <v>7.17</v>
      </c>
      <c r="E17" s="75"/>
    </row>
    <row r="18" spans="1:5" ht="15">
      <c r="A18" s="74"/>
      <c r="B18" s="77" t="s">
        <v>67</v>
      </c>
      <c r="C18" s="77" t="s">
        <v>49</v>
      </c>
      <c r="D18" s="77">
        <v>9.88</v>
      </c>
      <c r="E18" s="79"/>
    </row>
    <row r="19" spans="1:5" ht="15">
      <c r="A19" s="74" t="s">
        <v>83</v>
      </c>
      <c r="B19" s="165" t="s">
        <v>84</v>
      </c>
      <c r="C19" s="166"/>
      <c r="D19" s="167"/>
      <c r="E19" s="79"/>
    </row>
    <row r="20" spans="1:5" ht="15">
      <c r="A20" s="74"/>
      <c r="B20" s="106" t="s">
        <v>67</v>
      </c>
      <c r="C20" s="77" t="s">
        <v>49</v>
      </c>
      <c r="D20" s="107">
        <v>4.9</v>
      </c>
      <c r="E20" s="79"/>
    </row>
    <row r="21" spans="1:5" ht="15">
      <c r="A21" s="74">
        <v>2</v>
      </c>
      <c r="B21" s="165" t="s">
        <v>68</v>
      </c>
      <c r="C21" s="172"/>
      <c r="D21" s="173"/>
      <c r="E21" s="79"/>
    </row>
    <row r="22" spans="1:5" ht="24" customHeight="1">
      <c r="A22" s="74">
        <v>2.1</v>
      </c>
      <c r="B22" s="33" t="s">
        <v>69</v>
      </c>
      <c r="C22" s="33" t="s">
        <v>49</v>
      </c>
      <c r="D22" s="80">
        <v>4.05</v>
      </c>
      <c r="E22" s="76"/>
    </row>
    <row r="23" spans="1:5" ht="27.75" customHeight="1">
      <c r="A23" s="81" t="s">
        <v>44</v>
      </c>
      <c r="B23" s="165" t="s">
        <v>70</v>
      </c>
      <c r="C23" s="166"/>
      <c r="D23" s="167"/>
      <c r="E23" s="75"/>
    </row>
    <row r="24" spans="1:5" ht="21" customHeight="1">
      <c r="A24" s="81" t="s">
        <v>46</v>
      </c>
      <c r="B24" s="165" t="s">
        <v>73</v>
      </c>
      <c r="C24" s="166"/>
      <c r="D24" s="167"/>
      <c r="E24" s="75"/>
    </row>
    <row r="25" spans="1:5" ht="18.75" customHeight="1">
      <c r="A25" s="81" t="s">
        <v>47</v>
      </c>
      <c r="B25" s="82" t="s">
        <v>48</v>
      </c>
      <c r="C25" s="83"/>
      <c r="D25" s="84"/>
      <c r="E25" s="75"/>
    </row>
    <row r="26" spans="1:5" ht="57" customHeight="1">
      <c r="A26" s="85"/>
      <c r="B26" s="86" t="s">
        <v>74</v>
      </c>
      <c r="C26" s="81" t="s">
        <v>49</v>
      </c>
      <c r="D26" s="81">
        <v>21.22</v>
      </c>
      <c r="E26" s="75"/>
    </row>
    <row r="27" spans="1:5" ht="36" customHeight="1">
      <c r="A27" s="87"/>
      <c r="B27" s="86" t="s">
        <v>75</v>
      </c>
      <c r="C27" s="81" t="s">
        <v>49</v>
      </c>
      <c r="D27" s="88">
        <v>16.7</v>
      </c>
      <c r="E27" s="75"/>
    </row>
    <row r="28" spans="1:5" ht="33" customHeight="1">
      <c r="A28" s="89"/>
      <c r="B28" s="86" t="s">
        <v>76</v>
      </c>
      <c r="C28" s="81" t="s">
        <v>49</v>
      </c>
      <c r="D28" s="81">
        <v>16.68</v>
      </c>
      <c r="E28" s="75"/>
    </row>
    <row r="29" spans="1:5" ht="25.5">
      <c r="A29" s="81"/>
      <c r="B29" s="90" t="s">
        <v>77</v>
      </c>
      <c r="C29" s="81" t="s">
        <v>49</v>
      </c>
      <c r="D29" s="88">
        <v>18.4</v>
      </c>
      <c r="E29" s="75"/>
    </row>
    <row r="30" spans="1:5" ht="42" customHeight="1">
      <c r="A30" s="81"/>
      <c r="B30" s="90" t="s">
        <v>78</v>
      </c>
      <c r="C30" s="81" t="s">
        <v>49</v>
      </c>
      <c r="D30" s="81">
        <v>19.17</v>
      </c>
      <c r="E30" s="75"/>
    </row>
    <row r="31" spans="1:5" ht="26.25" customHeight="1">
      <c r="A31" s="81"/>
      <c r="B31" s="90" t="s">
        <v>79</v>
      </c>
      <c r="C31" s="81" t="s">
        <v>49</v>
      </c>
      <c r="D31" s="81">
        <v>20.87</v>
      </c>
      <c r="E31" s="75"/>
    </row>
    <row r="32" spans="1:5" ht="25.5" customHeight="1">
      <c r="A32" s="81"/>
      <c r="B32" s="174" t="s">
        <v>53</v>
      </c>
      <c r="C32" s="175"/>
      <c r="D32" s="176"/>
      <c r="E32" s="75"/>
    </row>
    <row r="33" spans="1:5" ht="18" customHeight="1">
      <c r="A33" s="81" t="s">
        <v>54</v>
      </c>
      <c r="B33" s="174" t="s">
        <v>48</v>
      </c>
      <c r="C33" s="175"/>
      <c r="D33" s="176"/>
      <c r="E33" s="75"/>
    </row>
    <row r="34" spans="1:5" ht="23.25" customHeight="1">
      <c r="A34" s="81" t="s">
        <v>55</v>
      </c>
      <c r="B34" s="86" t="s">
        <v>56</v>
      </c>
      <c r="C34" s="81" t="s">
        <v>49</v>
      </c>
      <c r="D34" s="88">
        <v>25.9</v>
      </c>
      <c r="E34" s="75"/>
    </row>
    <row r="35" spans="1:5" ht="18.75" customHeight="1">
      <c r="A35" s="81"/>
      <c r="B35" s="86" t="s">
        <v>57</v>
      </c>
      <c r="C35" s="81" t="s">
        <v>49</v>
      </c>
      <c r="D35" s="81">
        <v>25.67</v>
      </c>
      <c r="E35" s="91"/>
    </row>
    <row r="36" spans="1:5" ht="15">
      <c r="A36" s="92"/>
      <c r="B36" s="93" t="s">
        <v>71</v>
      </c>
      <c r="C36" s="170" t="s">
        <v>72</v>
      </c>
      <c r="D36" s="170"/>
      <c r="E36" s="91"/>
    </row>
    <row r="37" spans="1:5" ht="15">
      <c r="A37" s="70"/>
      <c r="B37" s="50"/>
      <c r="C37" s="70"/>
      <c r="D37" s="70"/>
      <c r="E37" s="68"/>
    </row>
    <row r="38" spans="1:5" ht="15">
      <c r="A38" s="70"/>
      <c r="B38" s="50"/>
      <c r="C38" s="70"/>
      <c r="D38" s="70"/>
      <c r="E38" s="68"/>
    </row>
    <row r="39" spans="1:5" ht="15">
      <c r="A39" s="70"/>
      <c r="B39" s="50"/>
      <c r="C39" s="70"/>
      <c r="D39" s="70"/>
      <c r="E39" s="68"/>
    </row>
    <row r="40" spans="1:5" ht="15">
      <c r="A40" s="70"/>
      <c r="B40" s="50"/>
      <c r="C40" s="70"/>
      <c r="D40" s="70"/>
      <c r="E40" s="68"/>
    </row>
    <row r="41" spans="1:5" ht="15">
      <c r="A41" s="70"/>
      <c r="B41" s="50"/>
      <c r="C41" s="70"/>
      <c r="D41" s="70"/>
      <c r="E41" s="68"/>
    </row>
    <row r="42" spans="1:5" ht="15">
      <c r="A42" s="70"/>
      <c r="B42" s="50"/>
      <c r="C42" s="70"/>
      <c r="D42" s="70"/>
      <c r="E42" s="68"/>
    </row>
    <row r="43" spans="1:5" ht="15">
      <c r="A43" s="66"/>
      <c r="B43" s="67"/>
      <c r="C43" s="67"/>
      <c r="D43" s="67"/>
      <c r="E43" s="69"/>
    </row>
  </sheetData>
  <sheetProtection/>
  <mergeCells count="21">
    <mergeCell ref="D7:D9"/>
    <mergeCell ref="C36:D36"/>
    <mergeCell ref="B12:D12"/>
    <mergeCell ref="B11:D11"/>
    <mergeCell ref="B13:D13"/>
    <mergeCell ref="B19:D19"/>
    <mergeCell ref="B32:D32"/>
    <mergeCell ref="B33:D33"/>
    <mergeCell ref="B24:D24"/>
    <mergeCell ref="B21:D21"/>
    <mergeCell ref="B23:D23"/>
    <mergeCell ref="A6:D6"/>
    <mergeCell ref="A1:E1"/>
    <mergeCell ref="A2:E2"/>
    <mergeCell ref="A3:E3"/>
    <mergeCell ref="A4:E4"/>
    <mergeCell ref="B14:D14"/>
    <mergeCell ref="B7:B9"/>
    <mergeCell ref="A5:D5"/>
    <mergeCell ref="C7:C9"/>
    <mergeCell ref="A7:A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D41" sqref="D41"/>
    </sheetView>
  </sheetViews>
  <sheetFormatPr defaultColWidth="9.140625" defaultRowHeight="15"/>
  <cols>
    <col min="1" max="1" width="5.8515625" style="0" customWidth="1"/>
    <col min="2" max="2" width="62.28125" style="0" customWidth="1"/>
    <col min="3" max="3" width="21.00390625" style="0" customWidth="1"/>
    <col min="4" max="4" width="38.140625" style="0" customWidth="1"/>
    <col min="5" max="5" width="9.140625" style="0" customWidth="1"/>
  </cols>
  <sheetData>
    <row r="1" spans="1:4" ht="15">
      <c r="A1" s="187" t="str">
        <f>Лист1!A1</f>
        <v>УТВЕРЖДАЮ:</v>
      </c>
      <c r="B1" s="187"/>
      <c r="C1" s="187"/>
      <c r="D1" s="187"/>
    </row>
    <row r="2" spans="1:4" ht="15">
      <c r="A2" s="188" t="str">
        <f>Лист1!A2</f>
        <v>Главный врач  УЗ "Дятловская ЦРБ"</v>
      </c>
      <c r="B2" s="188"/>
      <c r="C2" s="188"/>
      <c r="D2" s="188"/>
    </row>
    <row r="3" spans="1:4" ht="15">
      <c r="A3" s="188" t="str">
        <f>Лист1!A3</f>
        <v>________________М.С.Максимович</v>
      </c>
      <c r="B3" s="188"/>
      <c r="C3" s="188"/>
      <c r="D3" s="188"/>
    </row>
    <row r="4" spans="1:4" ht="15">
      <c r="A4" s="188" t="str">
        <f>Лист1!A4</f>
        <v>"01" мая 2017 года</v>
      </c>
      <c r="B4" s="188"/>
      <c r="C4" s="188"/>
      <c r="D4" s="188"/>
    </row>
    <row r="5" spans="1:4" ht="15">
      <c r="A5" s="189" t="str">
        <f>Лист1!A5</f>
        <v>ПРЕЙСКУРАНТ</v>
      </c>
      <c r="B5" s="189"/>
      <c r="C5" s="189"/>
      <c r="D5" s="189"/>
    </row>
    <row r="6" spans="1:4" ht="15">
      <c r="A6" s="181" t="s">
        <v>86</v>
      </c>
      <c r="B6" s="181"/>
      <c r="C6" s="181"/>
      <c r="D6" s="181"/>
    </row>
    <row r="7" spans="1:4" ht="15">
      <c r="A7" s="182"/>
      <c r="B7" s="182"/>
      <c r="C7" s="182"/>
      <c r="D7" s="182"/>
    </row>
    <row r="8" spans="1:4" ht="15">
      <c r="A8" s="183" t="str">
        <f>Лист1!A7</f>
        <v>№ п/п</v>
      </c>
      <c r="B8" s="183" t="str">
        <f>Лист1!B7</f>
        <v>Наименование платной медицинской услуги</v>
      </c>
      <c r="C8" s="185" t="str">
        <f>Лист1!C7</f>
        <v>Единица измерения</v>
      </c>
      <c r="D8" s="185" t="str">
        <f>Лист1!D7</f>
        <v>Тариф с учетом стоимости лекарственных средств и изделий медицинского назначения</v>
      </c>
    </row>
    <row r="9" spans="1:4" ht="15">
      <c r="A9" s="184"/>
      <c r="B9" s="184"/>
      <c r="C9" s="186"/>
      <c r="D9" s="186"/>
    </row>
    <row r="10" spans="1:4" ht="15">
      <c r="A10" s="108">
        <v>1</v>
      </c>
      <c r="B10" s="108">
        <v>2</v>
      </c>
      <c r="C10" s="108">
        <v>3</v>
      </c>
      <c r="D10" s="108">
        <v>4</v>
      </c>
    </row>
    <row r="11" spans="1:4" ht="15">
      <c r="A11" s="109">
        <v>1</v>
      </c>
      <c r="B11" s="197" t="str">
        <f>Лист1!B11</f>
        <v>Бактериологические исследования:</v>
      </c>
      <c r="C11" s="198"/>
      <c r="D11" s="199"/>
    </row>
    <row r="12" spans="1:4" ht="15">
      <c r="A12" s="110"/>
      <c r="B12" s="200" t="str">
        <f>Лист1!B12</f>
        <v>отдельные виды иследований и работ:</v>
      </c>
      <c r="C12" s="201"/>
      <c r="D12" s="202"/>
    </row>
    <row r="13" spans="1:4" ht="15">
      <c r="A13" s="110"/>
      <c r="B13" s="200" t="str">
        <f>Лист1!B13</f>
        <v>определение антител к вирусным и бактериальным антигенам методом ИФА иммуноферментного анализа с полуавтоматическим расчётом:</v>
      </c>
      <c r="C13" s="201"/>
      <c r="D13" s="202"/>
    </row>
    <row r="14" spans="1:4" ht="15">
      <c r="A14" s="110"/>
      <c r="B14" s="200" t="str">
        <f>Лист1!B14</f>
        <v>единичное исследование:</v>
      </c>
      <c r="C14" s="201"/>
      <c r="D14" s="202"/>
    </row>
    <row r="15" spans="1:4" ht="15">
      <c r="A15" s="109" t="s">
        <v>85</v>
      </c>
      <c r="B15" s="111" t="str">
        <f>Лист1!B15</f>
        <v>Сифилис</v>
      </c>
      <c r="C15" s="109" t="str">
        <f>Лист1!C15</f>
        <v>исследование</v>
      </c>
      <c r="D15" s="114">
        <v>13.2</v>
      </c>
    </row>
    <row r="16" spans="1:4" ht="15">
      <c r="A16" s="109">
        <v>1.2</v>
      </c>
      <c r="B16" s="111" t="str">
        <f>Лист1!B16</f>
        <v>Вирусный гепатит В</v>
      </c>
      <c r="C16" s="109" t="str">
        <f>Лист1!C16</f>
        <v>исследование</v>
      </c>
      <c r="D16" s="114">
        <v>13.22</v>
      </c>
    </row>
    <row r="17" spans="1:4" ht="15">
      <c r="A17" s="110"/>
      <c r="B17" s="111" t="str">
        <f>Лист1!B17</f>
        <v>Вирусный гепатит С</v>
      </c>
      <c r="C17" s="109" t="str">
        <f>Лист1!C17</f>
        <v>исследование</v>
      </c>
      <c r="D17" s="114">
        <v>12.5</v>
      </c>
    </row>
    <row r="18" spans="1:4" ht="15">
      <c r="A18" s="110"/>
      <c r="B18" s="111" t="str">
        <f>Лист1!B18</f>
        <v>ВИЧ</v>
      </c>
      <c r="C18" s="109" t="str">
        <f>Лист1!C18</f>
        <v>исследование</v>
      </c>
      <c r="D18" s="114">
        <v>14.88</v>
      </c>
    </row>
    <row r="19" spans="1:4" ht="15">
      <c r="A19" s="112" t="str">
        <f>Лист1!A19</f>
        <v>8.17.9.1.</v>
      </c>
      <c r="B19" s="111" t="str">
        <f>Лист1!B19</f>
        <v>исследование в серии</v>
      </c>
      <c r="C19" s="111"/>
      <c r="D19" s="111"/>
    </row>
    <row r="20" spans="1:4" ht="15">
      <c r="A20" s="110"/>
      <c r="B20" s="111" t="str">
        <f>Лист1!B20</f>
        <v>ВИЧ</v>
      </c>
      <c r="C20" s="113" t="str">
        <f>Лист1!C20</f>
        <v>исследование</v>
      </c>
      <c r="D20" s="115">
        <v>9.9</v>
      </c>
    </row>
    <row r="21" spans="1:4" ht="15">
      <c r="A21" s="110">
        <v>2</v>
      </c>
      <c r="B21" s="190" t="str">
        <f>Лист1!B21</f>
        <v>Микрореакция преципитации (МРП) с кардиолипиновым антигеном:</v>
      </c>
      <c r="C21" s="191"/>
      <c r="D21" s="192"/>
    </row>
    <row r="22" spans="1:4" ht="26.25">
      <c r="A22" s="110">
        <v>2.1</v>
      </c>
      <c r="B22" s="111" t="str">
        <f>Лист1!B22</f>
        <v>с инактивированной сывороткой крови- качественный метод (единичное исследование)</v>
      </c>
      <c r="C22" s="109" t="str">
        <f>Лист1!C22</f>
        <v>исследование</v>
      </c>
      <c r="D22" s="109">
        <v>6.77</v>
      </c>
    </row>
    <row r="23" spans="1:4" ht="28.5" customHeight="1">
      <c r="A23" s="112" t="str">
        <f>Лист1!A23</f>
        <v>8.17.15</v>
      </c>
      <c r="B23" s="190" t="str">
        <f>Лист1!B23</f>
        <v>Определение экспрессии онкогенов, возбудителей инфекционных и паразитарных заболеваний методом генной диагностики (полимеразная цепная реакция):</v>
      </c>
      <c r="C23" s="191"/>
      <c r="D23" s="192"/>
    </row>
    <row r="24" spans="1:4" ht="15">
      <c r="A24" s="112" t="str">
        <f>Лист1!A24</f>
        <v>8.17.15.2</v>
      </c>
      <c r="B24" s="190" t="str">
        <f>Лист1!B24</f>
        <v>Определение ДНК возбудителей инфекционных и паразитарных заболеваний методом генной диагностики ПЦР (полимеразная цепная реакция):</v>
      </c>
      <c r="C24" s="191"/>
      <c r="D24" s="192"/>
    </row>
    <row r="25" spans="1:4" ht="15">
      <c r="A25" s="112" t="str">
        <f>Лист1!A25</f>
        <v>8.17.15.2.1</v>
      </c>
      <c r="B25" s="190" t="str">
        <f>Лист1!B25</f>
        <v>единичное исследование:</v>
      </c>
      <c r="C25" s="191"/>
      <c r="D25" s="192"/>
    </row>
    <row r="26" spans="1:4" ht="60.75" customHeight="1">
      <c r="A26" s="110"/>
      <c r="B26" s="111" t="str">
        <f>Лист1!B26</f>
        <v>для выявления ДНК методом ПЦР:                                                                                    -Chlamidia trachomatis                                                                                                           -Ureaplasma (Parvum и Urealyticum)                                                                                   -Mycoplasma genitalium</v>
      </c>
      <c r="C26" s="109" t="str">
        <f>Лист1!C26</f>
        <v>исследование</v>
      </c>
      <c r="D26" s="109">
        <v>69.85</v>
      </c>
    </row>
    <row r="27" spans="1:4" ht="26.25">
      <c r="A27" s="110"/>
      <c r="B27" s="111" t="str">
        <f>Лист1!B27</f>
        <v>для выявления ДНК:                                                                                                              -Ureaplasma ( видов Parvum и Urealyticum) методом ПЦР</v>
      </c>
      <c r="C27" s="109" t="str">
        <f>Лист1!C27</f>
        <v>исследование</v>
      </c>
      <c r="D27" s="109">
        <v>54.44</v>
      </c>
    </row>
    <row r="28" spans="1:4" ht="26.25">
      <c r="A28" s="110"/>
      <c r="B28" s="111" t="str">
        <f>Лист1!B28</f>
        <v>для выявления ДНК:                                                                                                              -Chlamidia trachomatis методом ПЦР</v>
      </c>
      <c r="C28" s="109" t="str">
        <f>Лист1!C28</f>
        <v>исследование</v>
      </c>
      <c r="D28" s="109">
        <v>60.26</v>
      </c>
    </row>
    <row r="29" spans="1:4" ht="39">
      <c r="A29" s="110"/>
      <c r="B29" s="111" t="str">
        <f>Лист1!B30</f>
        <v>для выявления ДНК:                                                                                                виросов папилломы человека (ВПЧ) высокого канцерогенного риска (ВКР) методом ПЦР</v>
      </c>
      <c r="C29" s="109" t="str">
        <f>Лист1!C30</f>
        <v>исследование</v>
      </c>
      <c r="D29" s="109">
        <v>64.14</v>
      </c>
    </row>
    <row r="30" spans="1:4" ht="26.25">
      <c r="A30" s="110"/>
      <c r="B30" s="111" t="str">
        <f>Лист1!B31</f>
        <v>для выявления ДНК:                                                                                                        ВГВ (выявление гепатита В) методом ПЦР</v>
      </c>
      <c r="C30" s="109" t="str">
        <f>Лист1!C31</f>
        <v>исследование</v>
      </c>
      <c r="D30" s="109">
        <v>35.43</v>
      </c>
    </row>
    <row r="31" spans="1:4" ht="29.25" customHeight="1">
      <c r="A31" s="110"/>
      <c r="B31" s="193" t="str">
        <f>Лист1!B32</f>
        <v>Определение ринобуклеиновой кислоты возбудителей инфекционных и паразитарных заболеваний методом генной диагностики (полимеразная цепная реакция):</v>
      </c>
      <c r="C31" s="194"/>
      <c r="D31" s="195"/>
    </row>
    <row r="32" spans="1:4" ht="15">
      <c r="A32" s="112" t="str">
        <f>Лист1!A33</f>
        <v>8.17.15.3</v>
      </c>
      <c r="B32" s="111" t="str">
        <f>Лист1!B33</f>
        <v>единичное исследование:</v>
      </c>
      <c r="C32" s="111"/>
      <c r="D32" s="111"/>
    </row>
    <row r="33" spans="1:4" ht="15">
      <c r="A33" s="112" t="str">
        <f>Лист1!A34</f>
        <v>8.17.15.3.1</v>
      </c>
      <c r="B33" s="111" t="str">
        <f>Лист1!B34</f>
        <v>выявление РНК ВГС (выявление гепатита С) методом ПЦР</v>
      </c>
      <c r="C33" s="109" t="str">
        <f>Лист1!C26</f>
        <v>исследование</v>
      </c>
      <c r="D33" s="109">
        <v>44.64</v>
      </c>
    </row>
    <row r="34" spans="1:4" ht="15">
      <c r="A34" s="110"/>
      <c r="B34" s="111" t="str">
        <f>Лист1!B35</f>
        <v>выявление РНК ВИЧ методом ПЦР</v>
      </c>
      <c r="C34" s="109" t="str">
        <f>Лист1!C27</f>
        <v>исследование</v>
      </c>
      <c r="D34" s="109">
        <v>45.17</v>
      </c>
    </row>
    <row r="35" spans="2:4" ht="15">
      <c r="B35" t="str">
        <f>Лист1!B36</f>
        <v>Экономист</v>
      </c>
      <c r="C35" s="196" t="str">
        <f>Лист1!C36</f>
        <v>Андруцевич М.С.</v>
      </c>
      <c r="D35" s="196"/>
    </row>
  </sheetData>
  <sheetProtection/>
  <mergeCells count="20">
    <mergeCell ref="B24:D24"/>
    <mergeCell ref="B25:D25"/>
    <mergeCell ref="B31:D31"/>
    <mergeCell ref="C35:D35"/>
    <mergeCell ref="B11:D11"/>
    <mergeCell ref="B12:D12"/>
    <mergeCell ref="B13:D13"/>
    <mergeCell ref="B14:D14"/>
    <mergeCell ref="B21:D21"/>
    <mergeCell ref="B23:D23"/>
    <mergeCell ref="A6:D7"/>
    <mergeCell ref="A8:A9"/>
    <mergeCell ref="B8:B9"/>
    <mergeCell ref="C8:C9"/>
    <mergeCell ref="D8:D9"/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Ilya Kovalenko</cp:lastModifiedBy>
  <cp:lastPrinted>2023-03-22T11:27:44Z</cp:lastPrinted>
  <dcterms:created xsi:type="dcterms:W3CDTF">2010-05-18T08:43:55Z</dcterms:created>
  <dcterms:modified xsi:type="dcterms:W3CDTF">2024-02-19T05:19:38Z</dcterms:modified>
  <cp:category/>
  <cp:version/>
  <cp:contentType/>
  <cp:contentStatus/>
</cp:coreProperties>
</file>